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5.xml.rels" ContentType="application/vnd.openxmlformats-package.relationship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 here" sheetId="1" state="visible" r:id="rId3"/>
    <sheet name="Gap Checklist" sheetId="2" state="visible" r:id="rId4"/>
    <sheet name="Summary" sheetId="3" state="visible" r:id="rId5"/>
    <sheet name="Timeline" sheetId="4" state="visible" r:id="rId6"/>
    <sheet name="Sources" sheetId="5" state="visible" r:id="rId7"/>
  </sheets>
  <definedNames>
    <definedName function="false" hidden="false" localSheetId="1" name="_xlnm.Print_Titles" vbProcedure="false">'Gap Checklist'!$4:$4</definedName>
    <definedName function="false" hidden="true" localSheetId="1" name="_xlnm._FilterDatabase" vbProcedure="false">'Gap Checklist'!$A$4:$L$31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<sst xmlns="http://schemas.openxmlformats.org/spreadsheetml/2006/main" count="314" uniqueCount="245">
  <si>
    <t xml:space="preserve">FSSC 22000 Version 7 – Gap Checklist</t>
  </si>
  <si>
    <t xml:space="preserve">V6 → V7 upgrade tracker for certified sites  |  Qlause  |  qlause.app</t>
  </si>
  <si>
    <t xml:space="preserve">What this is</t>
  </si>
  <si>
    <t xml:space="preserve">A working checklist of everything that changed between FSSC 22000 Version 6 and Version 7, written so a food safety team can score its own site, assign owners and dates, and walk into the upgrade audit with evidence ready. Use it alongside the free 'FSSC 22000 V7 Transition Explained' masterclass at qlause.app.</t>
  </si>
  <si>
    <t xml:space="preserve">How to use it</t>
  </si>
  <si>
    <t xml:space="preserve">1) Open the 'Gap Checklist' tab. 2) For each line, read 'What changed in V7' and 'Evidence the auditor will ask for'. 3) Set Status (drop-down), Owner and Target date. 4) Watch the 'Summary' tab – it counts itself. 5) Mark lines that do not apply to your food chain category as 'Not applicable' rather than deleting them, so the auditor sees you considered them.</t>
  </si>
  <si>
    <t xml:space="preserve">Cells you edit</t>
  </si>
  <si>
    <t xml:space="preserve">Only the ivory-shaded columns on the Gap Checklist tab (Status, Owner, Target date, Notes / evidence location) and the three ivory cells on the Summary tab (site name, category, planned upgrade audit date). Everything else is reference content or a formula.</t>
  </si>
  <si>
    <t xml:space="preserve">Key dates</t>
  </si>
  <si>
    <t xml:space="preserve">V7 published: May 2026  ·  Last day for V6 audits: 30 April 2027  ·  Upgrade audits: 1 May 2027 – 30 April 2028  ·  V6 certificates withdrawn from the public register: 30 June 2028. Your site moves to V7 at its next regular surveillance or recertification audit inside that window – confirm the date with your certification body now.</t>
  </si>
  <si>
    <t xml:space="preserve">Important</t>
  </si>
  <si>
    <t xml:space="preserve">The Part 2 lines (2.5.1–2.5.18) were checked against the FSSC 22000 Scheme Version 7.0 text (May 2026) and paraphrase it in plain English; the V6-position column, the timeline and the audit-process lines rely on FSSC's published upgrade process and certification-body guidance (sources on the 'Sources' tab). It is a planning aid, not the scheme. Always verify each line against the official V7 scheme documents (free from fssc.com) and your ISO 22002-x:2025 sector standard before you close a gap. Qlause is an independent training provider and is not an FSSC-licensed certification body or training organisation.</t>
  </si>
  <si>
    <t xml:space="preserve">Priority key</t>
  </si>
  <si>
    <t xml:space="preserve">High = new or materially expanded requirement that needs new records or testing. Medium = existing requirement with tightened wording or wider scope. Low = administrative or category-specific.</t>
  </si>
  <si>
    <t xml:space="preserve">Qlause  ·  qlause.app  ·  Planning aid. Part 2 lines paraphrase the FSSC 22000 Scheme Version 7.0 (May 2026); V6-position, timeline and Annex 5 lines rely on FSSC's published upgrade process and certification-body guidance. Always work from the official scheme documents (free from fssc.com) and your licensed ISO 22000 / ISO 22002-x:2025 standards. Not affiliated with the FSSC Foundation.</t>
  </si>
  <si>
    <t xml:space="preserve">FSSC 22000 V7 Gap Checklist – Qlause</t>
  </si>
  <si>
    <t xml:space="preserve">Ivory cells are yours to fill. Status options: Not started / In progress / Complete / Not applicable.</t>
  </si>
  <si>
    <t xml:space="preserve">Ref</t>
  </si>
  <si>
    <t xml:space="preserve">Area / requirement</t>
  </si>
  <si>
    <t xml:space="preserve">Applies to</t>
  </si>
  <si>
    <t xml:space="preserve">V6 position</t>
  </si>
  <si>
    <t xml:space="preserve">What changed in V7</t>
  </si>
  <si>
    <t xml:space="preserve">Evidence the auditor will ask for</t>
  </si>
  <si>
    <t xml:space="preserve">Priority</t>
  </si>
  <si>
    <t xml:space="preserve">Status</t>
  </si>
  <si>
    <t xml:space="preserve">Owner</t>
  </si>
  <si>
    <t xml:space="preserve">Target date</t>
  </si>
  <si>
    <t xml:space="preserve">Days to target</t>
  </si>
  <si>
    <t xml:space="preserve">Notes / evidence location</t>
  </si>
  <si>
    <t xml:space="preserve">PRP-1</t>
  </si>
  <si>
    <t xml:space="preserve">Prerequisite programmes – new ISO 22002 series</t>
  </si>
  <si>
    <t xml:space="preserve">All categories</t>
  </si>
  <si>
    <t xml:space="preserve">PRPs based on ISO/TS 22002-x (2009–2019 editions) or PAS 221 for retail.</t>
  </si>
  <si>
    <t xml:space="preserve">PRPs must now meet ISO 22002-100:2025 (common baseline for the whole food, feed and packaging chain) PLUS the 2025 sector part (e.g. ISO 22002-1:2025 food manufacturing, -2 catering, -4 packaging, -5 transport &amp; storage, -6 feed, -7 retail/wholesale). All sector parts were substantially restructured with new clause numbering.</t>
  </si>
  <si>
    <t xml:space="preserve">Copies of ISO 22002-100:2025 and the sector part; a clause-by-clause PRP gap analysis; updated PRP procedures and internal audit checklist mapped to the new numbering.</t>
  </si>
  <si>
    <t xml:space="preserve">High</t>
  </si>
  <si>
    <t xml:space="preserve">In progress</t>
  </si>
  <si>
    <t xml:space="preserve">e.g. QA Manager</t>
  </si>
  <si>
    <t xml:space="preserve">e.g. Gap analysis in FSMS-GAP-001, due Q4 2026</t>
  </si>
  <si>
    <t xml:space="preserve">PRP-2</t>
  </si>
  <si>
    <t xml:space="preserve">ISO 22002-1:2025 – new PRP topics (food manufacturing)</t>
  </si>
  <si>
    <t xml:space="preserve">Category C (and by analogy other sectors)</t>
  </si>
  <si>
    <t xml:space="preserve">ISO/TS 22002-1:2009 had no explicit chemical-contamination section, no recycling/re-use system requirement, limited visitor/external-provider controls, and covered recall and laboratory facilities.</t>
  </si>
  <si>
    <t xml:space="preserve">New or expanded PRP content: internal and external contamination sources in site design; chemical contamination (12.5); systems for recycled/re-used materials; utilities maintenance and service activities; enhanced equipment requirements; expanded personnel hygiene incl. hazard awareness, visitors and external providers; food defence (16.2) and food fraud (16.3) sections; documented transport inspection/cleaning; new dispatch requirements; storage segregation. Laboratory facilities and recall clauses removed (recall now sits in ISO 22000 only).</t>
  </si>
  <si>
    <t xml:space="preserve">Updated PRP register showing each new topic addressed; visitor/contractor procedure; chemical control procedure; transport inspection and cleaning records; dispatch checks.</t>
  </si>
  <si>
    <t xml:space="preserve">Not started</t>
  </si>
  <si>
    <t xml:space="preserve">PRP-3</t>
  </si>
  <si>
    <t xml:space="preserve">Food chain (sub)category and scope statement</t>
  </si>
  <si>
    <t xml:space="preserve">Categories defined in Part 1 Appendix; some ambiguity for mixed operations.</t>
  </si>
  <si>
    <t xml:space="preserve">More granular sub-sub-category structure (Table 1.1). Scope statements are re-checked at the upgrade audit; auditor competence must match the sub-sub-category.</t>
  </si>
  <si>
    <t xml:space="preserve">Confirmed category/sub-category with the CB; updated scope statement on the FSMS manual and certificate application.</t>
  </si>
  <si>
    <t xml:space="preserve">Medium</t>
  </si>
  <si>
    <t xml:space="preserve">PRP-4</t>
  </si>
  <si>
    <t xml:space="preserve">Climate change in context (ISO 22000:2018 Amd 1, clause 4.1/4.2)</t>
  </si>
  <si>
    <t xml:space="preserve">Amendment 1 (Feb 2024) added 'the organization shall determine whether climate change is a relevant issue' – lightly audited under V6.</t>
  </si>
  <si>
    <t xml:space="preserve">V7 audits formally confirm the organisation's documented position on climate change relevance to the FSMS and any related customer or regulatory requirements.</t>
  </si>
  <si>
    <t xml:space="preserve">Context-of-organisation record (SWOT/PESTLE or issues register) with an explicit climate-change relevance decision; interested-party needs updated; management review input.</t>
  </si>
  <si>
    <t xml:space="preserve">2.5.1</t>
  </si>
  <si>
    <t xml:space="preserve">Management of services and purchased materials</t>
  </si>
  <si>
    <t xml:space="preserve">All categories (some sub-clauses category-specific)</t>
  </si>
  <si>
    <t xml:space="preserve">Approved supplier programme, emergency purchasing where relevant, laboratory analysis by competent labs.</t>
  </si>
  <si>
    <t xml:space="preserve">(a) Lab analysis used to verify/validate parameters critical to food safety must be done by a COMPETENT laboratory (internal or external) using validated methods, performed in accordance with the applicable requirements of ISO/IEC 17025 — accreditation is one way to show competence, not the only one. (b) Documented emergency-procurement procedure for BIII, C, D, I, FII, G, K. (c) C0/CI/CIII/CIV: policy on procurement of animals, fish and seafood subject to prohibited-substance control. (d) BIII, C, D, I, FII, G, K: a REVIEW PROCESS for raw-material AND finished-product specifications; micro/physical/chemical/allergen limits based on scientific principles where legislation is absent. (e) Category I: criteria for recycled packaging inputs.</t>
  </si>
  <si>
    <t xml:space="preserve">Lab competence evidence (accreditation, proficiency-test results, method validation); emergency purchasing procedure with records; specification review procedure and records for raw materials and finished products showing the scientific basis for limits.</t>
  </si>
  <si>
    <t xml:space="preserve">2.5.2</t>
  </si>
  <si>
    <t xml:space="preserve">Product labelling and printed materials</t>
  </si>
  <si>
    <t xml:space="preserve">All categories (artwork control now applies to anyone printing labels/materials)</t>
  </si>
  <si>
    <t xml:space="preserve">Labelling to comply with legislation of the country of sale; artwork controls were aimed mainly at packaging manufacturers (Category I).</t>
  </si>
  <si>
    <t xml:space="preserve">(a) Labels comply with statutory/regulatory requirements of the country of intended SALE, incl. allergen and customer requirements. (b) Unlabelled product: all information needed for safe use must be made available. (c) Any claim (allergen, nutritional, method of production, chain of custody, raw-material status…) needs validation evidence plus verification incl. traceability and mass balance. (d) Any organisation printing labels/materials must have artwork-management and print-control procedures: master approval, change control incl. obsolete artwork, per-run approval, error detection, segregation of variants, accounting for unused printed product.</t>
  </si>
  <si>
    <t xml:space="preserve">Label/artwork approval procedure; print-run sign-off records; claim substantiation and mass-balance records; label legality review for each export market.</t>
  </si>
  <si>
    <t xml:space="preserve">2.5.3</t>
  </si>
  <si>
    <t xml:space="preserve">Food defence</t>
  </si>
  <si>
    <t xml:space="preserve">Threat assessment (TACCP), documented food defence plan, mitigation measures, in FSMS scope.</t>
  </si>
  <si>
    <t xml:space="preserve">Now anchored to ISO 22002-100:2025 clause 16.2. Personnel doing the threat assessment must have demonstrable competence. Plan must be integrated into the FSMS, not a stand-alone document. FII (brokers/traders) must ensure suppliers have documented food defence plans.</t>
  </si>
  <si>
    <t xml:space="preserve">Competence record for the food defence team; threat assessment and plan cross-referenced in the FSMS; for FII, supplier evidence of food defence plans.</t>
  </si>
  <si>
    <t xml:space="preserve">2.5.4</t>
  </si>
  <si>
    <t xml:space="preserve">Food fraud mitigation</t>
  </si>
  <si>
    <t xml:space="preserve">Vulnerability assessment (VACCP), documented mitigation plan, in FSMS scope.</t>
  </si>
  <si>
    <t xml:space="preserve">Now anchored to ISO 22002-100:2025 clause 16.3 and GFSI 2024. Personnel doing the vulnerability assessment must be demonstrably competent. Plan integrated into the FSMS. FII must ensure suppliers have documented plans.</t>
  </si>
  <si>
    <t xml:space="preserve">Competence record for the food fraud team; vulnerability assessment with review date; mitigation plan linked to supplier approval; FII supplier evidence.</t>
  </si>
  <si>
    <t xml:space="preserve">2.5.5</t>
  </si>
  <si>
    <t xml:space="preserve">Logo use</t>
  </si>
  <si>
    <t xml:space="preserve">FSSC logo permitted for marketing only; not on products.</t>
  </si>
  <si>
    <t xml:space="preserve">Wording tightened: marketing use only – never on products, labelling, packaging, certificates of analysis/conformance, or anything implying FSSC 22000 approves a product or service.</t>
  </si>
  <si>
    <t xml:space="preserve">Marketing material and CoA/CoC templates checked for logo use.</t>
  </si>
  <si>
    <t xml:space="preserve">Low</t>
  </si>
  <si>
    <t xml:space="preserve">2.5.6</t>
  </si>
  <si>
    <t xml:space="preserve">Management of allergens</t>
  </si>
  <si>
    <t xml:space="preserve">All categories (feed D / pet food: may be marked Not Applicable where the country of sale has no feed allergen legislation and no allergen claim is made)</t>
  </si>
  <si>
    <t xml:space="preserve">Documented allergen plan with risk assessment, controls, validation/verification, training and annual review.</t>
  </si>
  <si>
    <t xml:space="preserve">Documented plan with: (a) list of all allergens on site incl. raw materials and finished products; (b) cross-contamination risk assessment; (c) control measures; (d) validation AND verification kept as documented information — where products with different allergen profiles share a production area, risk-based verification TESTING (surface, air and/or product); (e) precautionary labels only where the risk assessment still shows a consumer risk after all controls — and labels never exempt you from controls or testing; (f) allergen awareness training for all + area-specific control training; (g) review at least annually and after significant change, an allergen recall/withdrawal, or industry trends — using trended verification data as input.</t>
  </si>
  <si>
    <t xml:space="preserve">Allergen matrix (inputs and outputs); validation study; verification testing schedule and results (swabs/product tests); precautionary-labelling decision records; training records; review log with triggers.</t>
  </si>
  <si>
    <t xml:space="preserve">2.5.7</t>
  </si>
  <si>
    <t xml:space="preserve">Environmental monitoring</t>
  </si>
  <si>
    <t xml:space="preserve">BIII, C, I, K</t>
  </si>
  <si>
    <t xml:space="preserve">Risk-based environmental monitoring programme with data trending.</t>
  </si>
  <si>
    <t xml:space="preserve">Trend analysis and annual review explicitly required; five named triggers for adjusting the programme (e.g. positives, changes, new products/equipment, industry information).</t>
  </si>
  <si>
    <t xml:space="preserve">EMP procedure with trigger list; trend charts; annual review record.</t>
  </si>
  <si>
    <t xml:space="preserve">2.5.8</t>
  </si>
  <si>
    <t xml:space="preserve">Food safety and quality culture</t>
  </si>
  <si>
    <t xml:space="preserve">Senior management to establish culture objectives covering communication, training, feedback and performance measurement; culture plan.</t>
  </si>
  <si>
    <t xml:space="preserve">Elevated: demonstrable commitment from ALL personnel, not only senior management (2.5.8 a &amp; c). Culture plan must have documented targets and timelines across communication, training, employee feedback/engagement and performance measurement, with sufficient resources, and becomes a mandatory management-review input. Auditors look for evidence of behaviour, not a policy on the wall.</t>
  </si>
  <si>
    <t xml:space="preserve">Culture plan with measurable KPIs and dates; survey/feedback results; training completion; management review minutes showing culture as an input; examples of shop-floor engagement.</t>
  </si>
  <si>
    <t xml:space="preserve">2.5.9</t>
  </si>
  <si>
    <t xml:space="preserve">Quality control</t>
  </si>
  <si>
    <t xml:space="preserve">All categories (except FII where not applicable)</t>
  </si>
  <si>
    <t xml:space="preserve">Quality policy/objectives, product QC parameters, quantity control, line start-up and changeover procedures.</t>
  </si>
  <si>
    <t xml:space="preserve">(a) Quality policy and objectives (aligned to ISO 22000 5.2/6.2); quality parameters per finished-product specification incl. product release; analysis of QC results as a management-review input; quality elements inside the internal audit scope. (b) Quantity control (unit, weight, volume) incl. a calibration/verification programme for the equipment used. (c) Line start-up and changeover procedure with controls to ensure labelling and packaging from the previous run are removed from the line.</t>
  </si>
  <si>
    <t xml:space="preserve">Quality policy and objectives; specification-linked QC/release plan; internal audit programme covering quality; quantity-control records and calibration schedule; changeover checklist with the line-clearance step.</t>
  </si>
  <si>
    <t xml:space="preserve">2.5.10</t>
  </si>
  <si>
    <t xml:space="preserve">Transport, storage and warehousing</t>
  </si>
  <si>
    <t xml:space="preserve">FIFO stock rotation; transport hygiene; tanker cleaning.</t>
  </si>
  <si>
    <t xml:space="preserve">Stock management must use FEFO alongside FIFO. C0 sites must define post-slaughter time and temperature limits. Tanker cleaning: risk-based plan, validation of cleaning, and supplier agreements on prior-load restrictions.</t>
  </si>
  <si>
    <t xml:space="preserve">Stock rotation procedure (FEFO/FIFO); tanker cleaning validation and prior-load agreements; C0 time/temperature records.</t>
  </si>
  <si>
    <t xml:space="preserve">2.5.11</t>
  </si>
  <si>
    <t xml:space="preserve">Hazard control and measures for preventing cross-contamination</t>
  </si>
  <si>
    <t xml:space="preserve">All categories except FII</t>
  </si>
  <si>
    <t xml:space="preserve">Foreign-matter controls; category-specific cross-contamination requirements.</t>
  </si>
  <si>
    <t xml:space="preserve">(a) BIII, C, I: specific requirements where packaging provides a functional effect on food (e.g. shelf-life extension). (b) C0: inspection at lairage and/or evisceration. (c) Category D: procedures for ingredients/additives with adverse animal-health potential. (d) All except FII — foreign-matter management: risk assessment to decide the need and type of detection equipment (magnets, metal detectors, X-ray, filters, sieves) with documented justification if none is needed; documented procedure for the equipment; breakage-management controls (metal, ceramic, hard plastic).</t>
  </si>
  <si>
    <t xml:space="preserve">Foreign-matter risk assessment with equipment decision/justification; equipment procedure and records; breakage procedure and register; functional-packaging requirements where applicable.</t>
  </si>
  <si>
    <t xml:space="preserve">2.5.12</t>
  </si>
  <si>
    <t xml:space="preserve">PRP verification</t>
  </si>
  <si>
    <t xml:space="preserve">BIII, C, D, E, FI, G, I, K (now incl. catering and retail)</t>
  </si>
  <si>
    <t xml:space="preserve">Routine site inspections/PRP checks required for manufacturing-type categories.</t>
  </si>
  <si>
    <t xml:space="preserve">Scope expanded to Category E (catering) and FI (retail/wholesale). Routine site inspections (e.g. monthly) with risk-based frequency and content.</t>
  </si>
  <si>
    <t xml:space="preserve">PRP inspection schedule and completed checklists; trend of findings and closure.</t>
  </si>
  <si>
    <t xml:space="preserve">2.5.13</t>
  </si>
  <si>
    <t xml:space="preserve">Product design and development</t>
  </si>
  <si>
    <t xml:space="preserve">BIII, C, D, E, F, I, K (trials: BIII, C, D, K; packaging principles: anyone designing primary packaging)</t>
  </si>
  <si>
    <t xml:space="preserve">Documented product design and development process; shelf-life and production trials; cooking instructions validated.</t>
  </si>
  <si>
    <t xml:space="preserve">Documented design &amp; development procedure for new products AND changes to products/processes covering: impact on the FSMS and hazard analysis (incl. new allergens), impact on the process flow, resource/training needs, equipment/maintenance needs; BIII/C/D/K: production and shelf-life trials plus ongoing risk-based shelf-life verification; validated cooking instructions for ready-to-cook products; packaging designers consider containment/protection, shelf-life extension, minimising food loss and waste, and consumer communication — without compromising food safety.</t>
  </si>
  <si>
    <t xml:space="preserve">NPD procedure showing packaging design criteria; trial records; cooking-instruction validation.</t>
  </si>
  <si>
    <t xml:space="preserve">2.5.14</t>
  </si>
  <si>
    <t xml:space="preserve">Traceability of edible carcass parts (C0)</t>
  </si>
  <si>
    <t xml:space="preserve">C0 only</t>
  </si>
  <si>
    <t xml:space="preserve">V6 2.5.14 covered health status of personnel (verify in the V7 text where this content now sits – expected in ISO 22002-100 personnel hygiene).</t>
  </si>
  <si>
    <t xml:space="preserve">New in V7: traceability of all edible carcass parts, including blood for human consumption, until the carcass is declared fit for human consumption.</t>
  </si>
  <si>
    <t xml:space="preserve">Traceability records from slaughter to fitness declaration.</t>
  </si>
  <si>
    <t xml:space="preserve">2.5.15</t>
  </si>
  <si>
    <t xml:space="preserve">Equipment management</t>
  </si>
  <si>
    <t xml:space="preserve">Hygienic design specification for purchases; change management for equipment; commissioning evidence.</t>
  </si>
  <si>
    <t xml:space="preserve">Purchase specification (hygienic design, applicable legislation, customer requirements) must be in place BEFORE purchase/installation; risk-based change management with documented commissioning evidence.</t>
  </si>
  <si>
    <t xml:space="preserve">Equipment purchase spec template and completed examples; change-control records; commissioning sign-off.</t>
  </si>
  <si>
    <t xml:space="preserve">2.5.16</t>
  </si>
  <si>
    <t xml:space="preserve">Food loss and waste</t>
  </si>
  <si>
    <t xml:space="preserve">All categories except Category I</t>
  </si>
  <si>
    <t xml:space="preserve">Documented policy and objectives to reduce food loss and waste within the organisation and the supply chain; donation controls.</t>
  </si>
  <si>
    <t xml:space="preserve">(a) Documented policy AND objectives for reducing food loss and waste in the organisation and its related supply chain, with clear, MEASURABLE targets and defined timelines. (b) Controls for products donated to not-for-profits, employees and others — safe to consume. (c) Surplus/by-products destined for animal feed protected from contamination. (d) Legal compliance, kept current, no negative food-safety impact. (FSSC frames this as its SDG 12.3 contribution.)</t>
  </si>
  <si>
    <t xml:space="preserve">FLW policy; quantified objectives with dates; measurement method and monthly data; donation/surplus procedure.</t>
  </si>
  <si>
    <t xml:space="preserve">2.5.17</t>
  </si>
  <si>
    <t xml:space="preserve">Communication requirements</t>
  </si>
  <si>
    <t xml:space="preserve">Notify the CB of serious events; emergency preparedness.</t>
  </si>
  <si>
    <t xml:space="preserve">Notify the CB within 3 working days of events affecting FSMS integrity, force majeure, public food-safety events, regulatory action, legal proceedings, fraud or corruption.</t>
  </si>
  <si>
    <t xml:space="preserve">Serious-event notification procedure naming the 3-working-day rule and the CB contact.</t>
  </si>
  <si>
    <t xml:space="preserve">2.5.18</t>
  </si>
  <si>
    <t xml:space="preserve">Multi-site organisations</t>
  </si>
  <si>
    <t xml:space="preserve">Multi-site certification (BIII, E, F, G) only</t>
  </si>
  <si>
    <t xml:space="preserve">Central function, internal audit programme across sites.</t>
  </si>
  <si>
    <t xml:space="preserve">2.5.18.1 Central function: sufficient resources and defined roles for management, internal auditors, technical reviewers and key FSMS personnel. 2.5.18.2 Internal audits: programme run by the central function covering the system, the central function and every site at least annually; auditors independent of the areas audited; internal auditors must meet defined experience/education criteria and training — internal LEAD auditor: a 40-hour FSMS/QMS/FSSC lead auditor course; other auditors: a 16-hour internal auditor course; plus at least 8 hours of FSSC scheme training (ISO 22000, the sector ISO 22002-x and the additional requirements); technical review of audit reports; annual performance monitoring and calibration. (CB site sampling y = 20 + √(x − 20) sits in Part 3.)</t>
  </si>
  <si>
    <t xml:space="preserve">Central-function internal audit programme and reports; internal auditor competence files against the 2.5.18.2 criteria (courses, hours, experience); technical review records; annual calibration records.</t>
  </si>
  <si>
    <t xml:space="preserve">P3-1</t>
  </si>
  <si>
    <t xml:space="preserve">Audit duration</t>
  </si>
  <si>
    <t xml:space="preserve">Duration from FSSC tables.</t>
  </si>
  <si>
    <t xml:space="preserve">Formula-driven: base duration per ISO 22003-1:2022 Annex B plus an FSSC time allocation. Applies to all V7 audits from 1 May 2027 – expect the CB to reissue the contract or a V7 addendum.</t>
  </si>
  <si>
    <t xml:space="preserve">Signed V7 contract/addendum from the CB; audit plan for the upgrade audit.</t>
  </si>
  <si>
    <t xml:space="preserve">P3-2</t>
  </si>
  <si>
    <t xml:space="preserve">Unannounced audits</t>
  </si>
  <si>
    <t xml:space="preserve">At least one unannounced surveillance audit per 3-year cycle.</t>
  </si>
  <si>
    <t xml:space="preserve">Retained and aligned with GFSI 2024; the upgrade audit itself may be run unannounced if it falls in the unannounced slot.</t>
  </si>
  <si>
    <t xml:space="preserve">Unannounced-audit readiness (site access, blackout dates lodged with the CB).</t>
  </si>
  <si>
    <t xml:space="preserve">P3-3</t>
  </si>
  <si>
    <t xml:space="preserve">ICT / hybrid audits</t>
  </si>
  <si>
    <t xml:space="preserve">All categories (FII may use full remote surveillance)</t>
  </si>
  <si>
    <t xml:space="preserve">Hybrid (remote + on-site) audits allowed under Annex 5.</t>
  </si>
  <si>
    <t xml:space="preserve">Hybrid audits formally embedded: minimum 50% on-site, maximum 30 days between remote and on-site parts; both parts must be V7. FII permitted full remote surveillance as standard.</t>
  </si>
  <si>
    <t xml:space="preserve">Remote-audit capability (document access, video); agreed audit format with the CB.</t>
  </si>
  <si>
    <t xml:space="preserve">P3-4</t>
  </si>
  <si>
    <t xml:space="preserve">Artificial intelligence governance</t>
  </si>
  <si>
    <t xml:space="preserve">Certification process (primarily CBs); organisations using AI should be ready to explain governance</t>
  </si>
  <si>
    <t xml:space="preserve">No AI requirements in V6.</t>
  </si>
  <si>
    <t xml:space="preserve">New governance framework for AI use in the certification process: risk assessment, validation, monitoring, transparency, defined roles; AI may assist but cannot replace human judgement or key decisions. If your site uses AI in FSMS work (document drafting, data review), expect questions on validation and human oversight.</t>
  </si>
  <si>
    <t xml:space="preserve">Short AI-use statement for FSMS activities: where AI is used, how outputs are validated, who signs off.</t>
  </si>
  <si>
    <t xml:space="preserve">P3-5</t>
  </si>
  <si>
    <t xml:space="preserve">Assurance Platform data</t>
  </si>
  <si>
    <t xml:space="preserve">CB uploads audit data to the FSSC Assurance Platform.</t>
  </si>
  <si>
    <t xml:space="preserve">Data ownership defined; complete, timely, valid, accurate and consistent data required; upload within 28 calendar days of the certification decision. V6 certificates not upgraded are withdrawn from the public register on 30 June 2028.</t>
  </si>
  <si>
    <t xml:space="preserve">Check your public register entry after the upgrade audit.</t>
  </si>
  <si>
    <t xml:space="preserve">Upgrade readiness summary</t>
  </si>
  <si>
    <t xml:space="preserve">Site name</t>
  </si>
  <si>
    <t xml:space="preserve">Example Foods (Pty) Ltd – Plant 1</t>
  </si>
  <si>
    <t xml:space="preserve">Food chain (sub)category</t>
  </si>
  <si>
    <t xml:space="preserve">CIV – processing of ambient stable products</t>
  </si>
  <si>
    <t xml:space="preserve">Planned upgrade audit date</t>
  </si>
  <si>
    <t xml:space="preserve">Days until upgrade audit</t>
  </si>
  <si>
    <t xml:space="preserve">Days until V6 audits end (30 Apr 2027)</t>
  </si>
  <si>
    <t xml:space="preserve">Days until upgrade window closes (30 Apr 2028)</t>
  </si>
  <si>
    <t xml:space="preserve">Count</t>
  </si>
  <si>
    <t xml:space="preserve">% of applicable</t>
  </si>
  <si>
    <t xml:space="preserve">Complete</t>
  </si>
  <si>
    <t xml:space="preserve">Not applicable</t>
  </si>
  <si>
    <t xml:space="preserve">Total lines</t>
  </si>
  <si>
    <t xml:space="preserve">Applicable lines (excl. Not applicable)</t>
  </si>
  <si>
    <t xml:space="preserve">Readiness (Complete ÷ applicable)</t>
  </si>
  <si>
    <t xml:space="preserve">Open (not Complete / N/A)</t>
  </si>
  <si>
    <t xml:space="preserve">Total</t>
  </si>
  <si>
    <t xml:space="preserve">Overdue lines (target date passed, still open)</t>
  </si>
  <si>
    <t xml:space="preserve">Ivory cells (C4:C6) are yours; everything else on this tab is a formula fed by the Gap Checklist tab.</t>
  </si>
  <si>
    <t xml:space="preserve">FSSC 22000 V7 transition timeline</t>
  </si>
  <si>
    <t xml:space="preserve">Date</t>
  </si>
  <si>
    <t xml:space="preserve">Milestone</t>
  </si>
  <si>
    <t xml:space="preserve">Days from today</t>
  </si>
  <si>
    <t xml:space="preserve">ISO 22002-x:2025 series published, including the new ISO 22002-100:2025 baseline PRP standard (July 2025)</t>
  </si>
  <si>
    <t xml:space="preserve">FSSC 22000 Version 7 scheme published (May 2026)</t>
  </si>
  <si>
    <t xml:space="preserve">Certification bodies must have informed certified organisations of V7 within 3 months of publication</t>
  </si>
  <si>
    <t xml:space="preserve">New certification bodies may apply for V7 licensing from 1 October 2026</t>
  </si>
  <si>
    <t xml:space="preserve">LAST DAY for Version 6 audits</t>
  </si>
  <si>
    <t xml:space="preserve">Upgrade audit window OPENS – all audits are full V7 audits; V7 duration formula applies; all auditors must be V7-requalified</t>
  </si>
  <si>
    <t xml:space="preserve">Upgrade audit window CLOSES – every site must have passed a V7 audit</t>
  </si>
  <si>
    <t xml:space="preserve">Upload deadline for V7 certificates; remaining V6 certificates withdrawn from the FSSC public register</t>
  </si>
  <si>
    <t xml:space="preserve">Your site: the upgrade happens at your next regular surveillance or recertification audit inside the window. The V6 certificate expiry date is kept after an upgrade surveillance audit; a new certificate referencing V7 is issued.</t>
  </si>
  <si>
    <t xml:space="preserve">Sources used to compile this checklist (verify against the official V7 scheme documents)</t>
  </si>
  <si>
    <t xml:space="preserve">FSSC – Version 7 Upgrade Process (PDF, May 2026)</t>
  </si>
  <si>
    <t xml:space="preserve">https://www.fssc.com/wp-content/uploads/2026/04/Version-7-Upgrade-Process.pdf</t>
  </si>
  <si>
    <t xml:space="preserve">FSSC – Version 7 key changes explained</t>
  </si>
  <si>
    <t xml:space="preserve">https://www.fssc.com/insights/fssc-22000-version-7-key-changes/</t>
  </si>
  <si>
    <t xml:space="preserve">FSSC – Version 7 is official</t>
  </si>
  <si>
    <t xml:space="preserve">https://www.fssc.com/insights/version-7-is-official/</t>
  </si>
  <si>
    <t xml:space="preserve">FSSC – Scheme documents (free download)</t>
  </si>
  <si>
    <t xml:space="preserve">https://www.fssc.com/schemes/fssc-22000/scheme-documents/</t>
  </si>
  <si>
    <t xml:space="preserve">ASC Food Safety – Complete V6→V7 change guide</t>
  </si>
  <si>
    <t xml:space="preserve">https://ascfoodsafety.com/fssc-22000-version-7-the-complete-v6%E2%86%92v7-change-guide/</t>
  </si>
  <si>
    <t xml:space="preserve">Passionfruit – V7 changes and transition guide</t>
  </si>
  <si>
    <t xml:space="preserve">https://passionfruit.earth/blog/fssc-22000-version-7-changes-transition-guide</t>
  </si>
  <si>
    <t xml:space="preserve">Bureau Veritas – What certified organisations need to know</t>
  </si>
  <si>
    <t xml:space="preserve">https://certification.bureauveritas.com/newsroom/fssc-22000-version-7-what-certified-organizations-need-know</t>
  </si>
  <si>
    <t xml:space="preserve">Mérieux NutriSciences – Important changes for your business</t>
  </si>
  <si>
    <t xml:space="preserve">https://www.merieuxnutrisciences.com/za/fssc-22000-version-7-has-been-published-here-are-the-important-changes-for-your-business/</t>
  </si>
  <si>
    <t xml:space="preserve">SGS – V7 key changes, timeline and implementation</t>
  </si>
  <si>
    <t xml:space="preserve">https://www.sgs.com/en/news/2026/02/fssc-22000-v7-key-changes-timeline-and-implementation</t>
  </si>
  <si>
    <t xml:space="preserve">QIMA – V7 key changes from V6</t>
  </si>
  <si>
    <t xml:space="preserve">https://www.qima.com/blog/fssc22000/fssc-22000-v7-key-changes-v6-prepare</t>
  </si>
  <si>
    <t xml:space="preserve">IFSQN – ISO 22002-1:2025 change summary (food manufacturing)</t>
  </si>
  <si>
    <t xml:space="preserve">https://www.ifsqn.com/forum/index.php/topic/49540-iso-22002-2025-change-summary-food-manufacturing/</t>
  </si>
  <si>
    <t xml:space="preserve">Ideagen – V7 what's changed and how to prepare</t>
  </si>
  <si>
    <t xml:space="preserve">https://www.ideagen.com/thought-leadership/blog/prepare-fssc-22000-version-7-key-changes</t>
  </si>
  <si>
    <t xml:space="preserve">© Qlause · qlause.app · Free to use inside your organisation. Not for resale. Qlause  ·  qlause.app  ·  Planning aid. Part 2 lines paraphrase the FSSC 22000 Scheme Version 7.0 (May 2026); V6-position, timeline and Annex 5 lines rely on FSSC's published upgrade process and certification-body guidance. Always work from the official scheme documents (free from fssc.com) and your licensed ISO 22000 / ISO 22002-x:2025 standards. Not affiliated with the FSSC Foundation.</t>
  </si>
</sst>
</file>

<file path=xl/styles.xml><?xml version="1.0" encoding="utf-8"?>
<styleSheet xmlns="http://schemas.openxmlformats.org/spreadsheetml/2006/main">
  <numFmts count="5">
    <numFmt numFmtId="164" formatCode="General"/>
    <numFmt numFmtId="165" formatCode="dd\-mmm\-yyyy"/>
    <numFmt numFmtId="166" formatCode="0"/>
    <numFmt numFmtId="167" formatCode="General"/>
    <numFmt numFmtId="168" formatCode="0%"/>
  </numFmts>
  <fonts count="21">
    <font>
      <sz val="11"/>
      <color theme="1"/>
      <name val="Calibri"/>
      <family val="2"/>
      <charset val="1"/>
    </font>
    <font>
      <sz val="10"/>
      <name val="Arial"/>
      <family val="0"/>
    </font>
    <font>
      <sz val="10"/>
      <name val="Arial"/>
      <family val="0"/>
    </font>
    <font>
      <sz val="10"/>
      <name val="Arial"/>
      <family val="0"/>
    </font>
    <font>
      <b val="true"/>
      <sz val="18"/>
      <color rgb="FF0F4C5C"/>
      <name val="Calibri"/>
      <family val="0"/>
      <charset val="1"/>
    </font>
    <font>
      <sz val="11"/>
      <color rgb="FFE8472F"/>
      <name val="Calibri"/>
      <family val="0"/>
      <charset val="1"/>
    </font>
    <font>
      <b val="true"/>
      <sz val="10"/>
      <color rgb="FF0F4C5C"/>
      <name val="Calibri"/>
      <family val="0"/>
      <charset val="1"/>
    </font>
    <font>
      <sz val="10"/>
      <name val="Calibri"/>
      <family val="0"/>
      <charset val="1"/>
    </font>
    <font>
      <i val="true"/>
      <sz val="8"/>
      <color rgb="FF5E6B72"/>
      <name val="Calibri"/>
      <family val="0"/>
      <charset val="1"/>
    </font>
    <font>
      <b val="true"/>
      <sz val="14"/>
      <color rgb="FF0F4C5C"/>
      <name val="Calibri"/>
      <family val="0"/>
      <charset val="1"/>
    </font>
    <font>
      <i val="true"/>
      <sz val="9"/>
      <color rgb="FF555555"/>
      <name val="Calibri"/>
      <family val="0"/>
      <charset val="1"/>
    </font>
    <font>
      <b val="true"/>
      <sz val="10"/>
      <color rgb="FFFFFFFF"/>
      <name val="Calibri"/>
      <family val="0"/>
      <charset val="1"/>
    </font>
    <font>
      <b val="true"/>
      <sz val="9"/>
      <name val="Calibri"/>
      <family val="0"/>
      <charset val="1"/>
    </font>
    <font>
      <sz val="9"/>
      <name val="Calibri"/>
      <family val="0"/>
      <charset val="1"/>
    </font>
    <font>
      <b val="true"/>
      <sz val="16"/>
      <color rgb="FF0F4C5C"/>
      <name val="Calibri"/>
      <family val="0"/>
      <charset val="1"/>
    </font>
    <font>
      <b val="true"/>
      <sz val="10"/>
      <name val="Calibri"/>
      <family val="0"/>
      <charset val="1"/>
    </font>
    <font>
      <b val="true"/>
      <sz val="12"/>
      <color rgb="FFE8472F"/>
      <name val="Calibri"/>
      <family val="0"/>
      <charset val="1"/>
    </font>
    <font>
      <b val="true"/>
      <sz val="14"/>
      <color rgb="FFE8472F"/>
      <name val="Calibri"/>
      <family val="0"/>
      <charset val="1"/>
    </font>
    <font>
      <b val="true"/>
      <sz val="12"/>
      <color rgb="FF9B1C1C"/>
      <name val="Calibri"/>
      <family val="0"/>
      <charset val="1"/>
    </font>
    <font>
      <b val="true"/>
      <sz val="12"/>
      <color rgb="FF0F4C5C"/>
      <name val="Calibri"/>
      <family val="0"/>
      <charset val="1"/>
    </font>
    <font>
      <u val="single"/>
      <sz val="9"/>
      <color rgb="FF1155CC"/>
      <name val="Calibri"/>
      <family val="0"/>
      <charset val="1"/>
    </font>
  </fonts>
  <fills count="4">
    <fill>
      <patternFill patternType="none"/>
    </fill>
    <fill>
      <patternFill patternType="gray125"/>
    </fill>
    <fill>
      <patternFill patternType="solid">
        <fgColor rgb="FF0F4C5C"/>
        <bgColor rgb="FF333399"/>
      </patternFill>
    </fill>
    <fill>
      <patternFill patternType="solid">
        <fgColor rgb="FFFAF6F0"/>
        <bgColor rgb="FFFFFFFF"/>
      </patternFill>
    </fill>
  </fills>
  <borders count="2">
    <border diagonalUp="false" diagonalDown="false">
      <left/>
      <right/>
      <top/>
      <bottom/>
      <diagonal/>
    </border>
    <border diagonalUp="false" diagonalDown="false">
      <left style="thin">
        <color rgb="FFE7E0D4"/>
      </left>
      <right style="thin">
        <color rgb="FFE7E0D4"/>
      </right>
      <top style="thin">
        <color rgb="FFE7E0D4"/>
      </top>
      <bottom style="thin">
        <color rgb="FFE7E0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2" borderId="1" xfId="0" applyFont="true" applyBorder="true" applyAlignment="true" applyProtection="false">
      <alignment horizontal="general" vertical="center" textRotation="0" wrapText="true" indent="0" shrinkToFit="false"/>
      <protection locked="true" hidden="false"/>
    </xf>
    <xf numFmtId="164" fontId="12" fillId="0" borderId="1" xfId="0" applyFont="true" applyBorder="true" applyAlignment="true" applyProtection="false">
      <alignment horizontal="general" vertical="top" textRotation="0" wrapText="true" indent="0" shrinkToFit="false"/>
      <protection locked="true" hidden="false"/>
    </xf>
    <xf numFmtId="164" fontId="13" fillId="0" borderId="1" xfId="0" applyFont="true" applyBorder="true" applyAlignment="true" applyProtection="false">
      <alignment horizontal="general" vertical="top" textRotation="0" wrapText="true" indent="0" shrinkToFit="false"/>
      <protection locked="true" hidden="false"/>
    </xf>
    <xf numFmtId="164" fontId="13" fillId="3" borderId="1" xfId="0" applyFont="true" applyBorder="true" applyAlignment="true" applyProtection="false">
      <alignment horizontal="general" vertical="top" textRotation="0" wrapText="true" indent="0" shrinkToFit="false"/>
      <protection locked="true" hidden="false"/>
    </xf>
    <xf numFmtId="165" fontId="13" fillId="3" borderId="1" xfId="0" applyFont="true" applyBorder="true" applyAlignment="true" applyProtection="false">
      <alignment horizontal="general" vertical="top" textRotation="0" wrapText="true" indent="0" shrinkToFit="false"/>
      <protection locked="true" hidden="false"/>
    </xf>
    <xf numFmtId="166" fontId="13" fillId="0" borderId="1" xfId="0" applyFont="true" applyBorder="true" applyAlignment="true" applyProtection="false">
      <alignment horizontal="center" vertical="top"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7" fillId="3" borderId="1" xfId="0" applyFont="true" applyBorder="true" applyAlignment="false" applyProtection="false">
      <alignment horizontal="general" vertical="bottom" textRotation="0" wrapText="false" indent="0" shrinkToFit="false"/>
      <protection locked="true" hidden="false"/>
    </xf>
    <xf numFmtId="165" fontId="7" fillId="3" borderId="1" xfId="0" applyFont="true" applyBorder="true" applyAlignment="false" applyProtection="false">
      <alignment horizontal="general" vertical="bottom" textRotation="0" wrapText="false" indent="0" shrinkToFit="false"/>
      <protection locked="true" hidden="false"/>
    </xf>
    <xf numFmtId="167" fontId="1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8" fontId="0" fillId="0" borderId="1" xfId="0" applyFont="fals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5" fillId="0" borderId="1" xfId="0" applyFont="true" applyBorder="true" applyAlignment="false" applyProtection="false">
      <alignment horizontal="general" vertical="bottom" textRotation="0" wrapText="false" indent="0" shrinkToFit="false"/>
      <protection locked="true" hidden="false"/>
    </xf>
    <xf numFmtId="168" fontId="17" fillId="0" borderId="1" xfId="0" applyFont="true" applyBorder="true" applyAlignment="false" applyProtection="false">
      <alignment horizontal="general" vertical="bottom" textRotation="0" wrapText="false" indent="0" shrinkToFit="false"/>
      <protection locked="true" hidden="false"/>
    </xf>
    <xf numFmtId="167" fontId="18" fillId="0" borderId="1" xfId="0" applyFont="true" applyBorder="true" applyAlignment="false" applyProtection="false">
      <alignment horizontal="general" vertical="bottom" textRotation="0" wrapText="false" indent="0" shrinkToFit="false"/>
      <protection locked="true" hidden="false"/>
    </xf>
    <xf numFmtId="165" fontId="7" fillId="0"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6" fontId="7" fillId="0" borderId="1" xfId="0" applyFont="true" applyBorder="true" applyAlignment="true" applyProtection="false">
      <alignment horizontal="general" vertical="top" textRotation="0" wrapText="true" indent="0" shrinkToFit="false"/>
      <protection locked="true" hidden="false"/>
    </xf>
    <xf numFmtId="165" fontId="15" fillId="0" borderId="1" xfId="0" applyFont="true" applyBorder="true" applyAlignment="true" applyProtection="false">
      <alignment horizontal="general" vertical="top" textRotation="0" wrapText="true" indent="0" shrinkToFit="false"/>
      <protection locked="true" hidden="false"/>
    </xf>
    <xf numFmtId="164" fontId="15" fillId="0" borderId="1" xfId="0" applyFont="true" applyBorder="true" applyAlignment="true" applyProtection="false">
      <alignment horizontal="general" vertical="top" textRotation="0" wrapText="true" indent="0" shrinkToFit="false"/>
      <protection locked="true" hidden="false"/>
    </xf>
    <xf numFmtId="166" fontId="15" fillId="0" borderId="1" xfId="0" applyFont="true" applyBorder="tru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1">
    <dxf>
      <fill>
        <patternFill patternType="solid">
          <fgColor rgb="FF0F4C5C"/>
          <bgColor rgb="FF000000"/>
        </patternFill>
      </fill>
    </dxf>
    <dxf>
      <fill>
        <patternFill patternType="solid">
          <bgColor rgb="FF000000"/>
        </patternFill>
      </fill>
    </dxf>
    <dxf>
      <fill>
        <patternFill patternType="solid">
          <fgColor rgb="FFFFFFFF"/>
          <bgColor rgb="FF000000"/>
        </patternFill>
      </fill>
    </dxf>
    <dxf>
      <fill>
        <patternFill patternType="solid">
          <fgColor rgb="FFFDE2E2"/>
          <bgColor rgb="FF000000"/>
        </patternFill>
      </fill>
    </dxf>
    <dxf>
      <fill>
        <patternFill patternType="solid">
          <fgColor rgb="FFE3F0FF"/>
          <bgColor rgb="FF000000"/>
        </patternFill>
      </fill>
    </dxf>
    <dxf>
      <fill>
        <patternFill patternType="solid">
          <fgColor rgb="FFFAF6F0"/>
          <bgColor rgb="FF000000"/>
        </patternFill>
      </fill>
    </dxf>
    <dxf>
      <fill>
        <patternFill>
          <bgColor rgb="FFDFF5E1"/>
        </patternFill>
      </fill>
    </dxf>
    <dxf>
      <fill>
        <patternFill>
          <bgColor rgb="FFE3F0FF"/>
        </patternFill>
      </fill>
    </dxf>
    <dxf>
      <fill>
        <patternFill>
          <bgColor rgb="FFEEEEEE"/>
        </patternFill>
      </fill>
    </dxf>
    <dxf>
      <fill>
        <patternFill>
          <bgColor rgb="FFFDE2E2"/>
        </patternFill>
      </fill>
    </dxf>
    <dxf>
      <font>
        <name val="Calibri"/>
        <charset val="1"/>
        <family val="0"/>
        <b val="1"/>
        <color rgb="FF9B1C1C"/>
      </font>
      <fill>
        <patternFill>
          <bgColor rgb="FFFDE2E2"/>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AF6F0"/>
      <rgbColor rgb="FFE3F0FF"/>
      <rgbColor rgb="FF660066"/>
      <rgbColor rgb="FFFF8080"/>
      <rgbColor rgb="FF1155CC"/>
      <rgbColor rgb="FFE7E0D4"/>
      <rgbColor rgb="FF000080"/>
      <rgbColor rgb="FFFF00FF"/>
      <rgbColor rgb="FFFFFF00"/>
      <rgbColor rgb="FF00FFFF"/>
      <rgbColor rgb="FF800080"/>
      <rgbColor rgb="FF800000"/>
      <rgbColor rgb="FF008080"/>
      <rgbColor rgb="FF0000FF"/>
      <rgbColor rgb="FF00CCFF"/>
      <rgbColor rgb="FFEEEEEE"/>
      <rgbColor rgb="FFDFF5E1"/>
      <rgbColor rgb="FFFFFF99"/>
      <rgbColor rgb="FF99CCFF"/>
      <rgbColor rgb="FFFF99CC"/>
      <rgbColor rgb="FFCC99FF"/>
      <rgbColor rgb="FFFDE2E2"/>
      <rgbColor rgb="FF3366FF"/>
      <rgbColor rgb="FF33CCCC"/>
      <rgbColor rgb="FF99CC00"/>
      <rgbColor rgb="FFFFCC00"/>
      <rgbColor rgb="FFFF9900"/>
      <rgbColor rgb="FFE8472F"/>
      <rgbColor rgb="FF5E6B72"/>
      <rgbColor rgb="FF969696"/>
      <rgbColor rgb="FF0F4C5C"/>
      <rgbColor rgb="FF339966"/>
      <rgbColor rgb="FF003300"/>
      <rgbColor rgb="FF333300"/>
      <rgbColor rgb="FF9B1C1C"/>
      <rgbColor rgb="FF993366"/>
      <rgbColor rgb="FF333399"/>
      <rgbColor rgb="FF555555"/>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5.xml.rels><?xml version="1.0" encoding="UTF-8"?>
<Relationships xmlns="http://schemas.openxmlformats.org/package/2006/relationships"><Relationship Id="rId1" Type="http://schemas.openxmlformats.org/officeDocument/2006/relationships/hyperlink" Target="https://www.fssc.com/wp-content/uploads/2026/04/Version-7-Upgrade-Process.pdf" TargetMode="External"/><Relationship Id="rId2" Type="http://schemas.openxmlformats.org/officeDocument/2006/relationships/hyperlink" Target="https://www.fssc.com/insights/fssc-22000-version-7-key-changes/" TargetMode="External"/><Relationship Id="rId3" Type="http://schemas.openxmlformats.org/officeDocument/2006/relationships/hyperlink" Target="https://www.fssc.com/insights/version-7-is-official/" TargetMode="External"/><Relationship Id="rId4" Type="http://schemas.openxmlformats.org/officeDocument/2006/relationships/hyperlink" Target="https://www.fssc.com/schemes/fssc-22000/scheme-documents/" TargetMode="External"/><Relationship Id="rId5" Type="http://schemas.openxmlformats.org/officeDocument/2006/relationships/hyperlink" Target="https://ascfoodsafety.com/fssc-22000-version-7-the-complete-v6&#8594;v7-change-guide/" TargetMode="External"/><Relationship Id="rId6" Type="http://schemas.openxmlformats.org/officeDocument/2006/relationships/hyperlink" Target="https://passionfruit.earth/blog/fssc-22000-version-7-changes-transition-guide" TargetMode="External"/><Relationship Id="rId7" Type="http://schemas.openxmlformats.org/officeDocument/2006/relationships/hyperlink" Target="https://certification.bureauveritas.com/newsroom/fssc-22000-version-7-what-certified-organizations-need-know" TargetMode="External"/><Relationship Id="rId8" Type="http://schemas.openxmlformats.org/officeDocument/2006/relationships/hyperlink" Target="https://www.merieuxnutrisciences.com/za/fssc-22000-version-7-has-been-published-here-are-the-important-changes-for-your-business/" TargetMode="External"/><Relationship Id="rId9" Type="http://schemas.openxmlformats.org/officeDocument/2006/relationships/hyperlink" Target="https://www.sgs.com/en/news/2026/02/fssc-22000-v7-key-changes-timeline-and-implementation" TargetMode="External"/><Relationship Id="rId10" Type="http://schemas.openxmlformats.org/officeDocument/2006/relationships/hyperlink" Target="https://www.qima.com/blog/fssc22000/fssc-22000-v7-key-changes-v6-prepare" TargetMode="External"/><Relationship Id="rId11" Type="http://schemas.openxmlformats.org/officeDocument/2006/relationships/hyperlink" Target="https://www.ifsqn.com/forum/index.php/topic/49540-iso-22002-2025-change-summary-food-manufacturing/" TargetMode="External"/><Relationship Id="rId12" Type="http://schemas.openxmlformats.org/officeDocument/2006/relationships/hyperlink" Target="https://www.ideagen.com/thought-leadership/blog/prepare-fssc-22000-version-7-key-changes"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C12"/>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34"/>
    <col collapsed="false" customWidth="true" hidden="false" outlineLevel="0" max="3" min="3" style="0" width="90"/>
  </cols>
  <sheetData>
    <row r="2" customFormat="false" ht="22.05" hidden="false" customHeight="false" outlineLevel="0" collapsed="false">
      <c r="B2" s="1" t="s">
        <v>0</v>
      </c>
    </row>
    <row r="3" customFormat="false" ht="15" hidden="false" customHeight="false" outlineLevel="0" collapsed="false">
      <c r="B3" s="2" t="s">
        <v>1</v>
      </c>
    </row>
    <row r="5" customFormat="false" ht="60" hidden="false" customHeight="true" outlineLevel="0" collapsed="false">
      <c r="B5" s="3" t="s">
        <v>2</v>
      </c>
      <c r="C5" s="4" t="s">
        <v>3</v>
      </c>
    </row>
    <row r="6" customFormat="false" ht="60" hidden="false" customHeight="true" outlineLevel="0" collapsed="false">
      <c r="B6" s="3" t="s">
        <v>4</v>
      </c>
      <c r="C6" s="4" t="s">
        <v>5</v>
      </c>
    </row>
    <row r="7" customFormat="false" ht="45" hidden="false" customHeight="true" outlineLevel="0" collapsed="false">
      <c r="B7" s="3" t="s">
        <v>6</v>
      </c>
      <c r="C7" s="4" t="s">
        <v>7</v>
      </c>
    </row>
    <row r="8" customFormat="false" ht="60" hidden="false" customHeight="true" outlineLevel="0" collapsed="false">
      <c r="B8" s="3" t="s">
        <v>8</v>
      </c>
      <c r="C8" s="4" t="s">
        <v>9</v>
      </c>
    </row>
    <row r="9" customFormat="false" ht="105" hidden="false" customHeight="true" outlineLevel="0" collapsed="false">
      <c r="B9" s="3" t="s">
        <v>10</v>
      </c>
      <c r="C9" s="4" t="s">
        <v>11</v>
      </c>
    </row>
    <row r="10" customFormat="false" ht="45" hidden="false" customHeight="true" outlineLevel="0" collapsed="false">
      <c r="B10" s="3" t="s">
        <v>12</v>
      </c>
      <c r="C10" s="4" t="s">
        <v>13</v>
      </c>
    </row>
    <row r="12" customFormat="false" ht="30" hidden="false" customHeight="true" outlineLevel="0" collapsed="false">
      <c r="B12" s="5" t="s">
        <v>14</v>
      </c>
      <c r="C12" s="5"/>
    </row>
  </sheetData>
  <mergeCells count="1">
    <mergeCell ref="B12:C12"/>
  </mergeCells>
  <printOptions headings="false" gridLines="false" gridLinesSet="true" horizontalCentered="true" verticalCentered="false"/>
  <pageMargins left="0.4" right="0.4" top="0.5" bottom="0.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30"/>
    <col collapsed="false" customWidth="true" hidden="false" outlineLevel="0" max="3" min="3" style="0" width="22"/>
    <col collapsed="false" customWidth="true" hidden="false" outlineLevel="0" max="4" min="4" style="0" width="38"/>
    <col collapsed="false" customWidth="true" hidden="false" outlineLevel="0" max="5" min="5" style="0" width="60"/>
    <col collapsed="false" customWidth="true" hidden="false" outlineLevel="0" max="6" min="6" style="0" width="44"/>
    <col collapsed="false" customWidth="true" hidden="false" outlineLevel="0" max="7" min="7" style="0" width="9"/>
    <col collapsed="false" customWidth="true" hidden="false" outlineLevel="0" max="8" min="8" style="0" width="15"/>
    <col collapsed="false" customWidth="true" hidden="false" outlineLevel="0" max="9" min="9" style="0" width="14"/>
    <col collapsed="false" customWidth="true" hidden="false" outlineLevel="0" max="10" min="10" style="0" width="12"/>
    <col collapsed="false" customWidth="true" hidden="false" outlineLevel="0" max="11" min="11" style="0" width="10"/>
    <col collapsed="false" customWidth="true" hidden="false" outlineLevel="0" max="12" min="12" style="0" width="36"/>
  </cols>
  <sheetData>
    <row r="1" customFormat="false" ht="17.35" hidden="false" customHeight="false" outlineLevel="0" collapsed="false">
      <c r="A1" s="6" t="s">
        <v>15</v>
      </c>
    </row>
    <row r="2" customFormat="false" ht="15" hidden="false" customHeight="false" outlineLevel="0" collapsed="false">
      <c r="A2" s="7" t="s">
        <v>16</v>
      </c>
    </row>
    <row r="4" customFormat="false" ht="31.5" hidden="false" customHeight="true" outlineLevel="0" collapsed="false">
      <c r="A4" s="8" t="s">
        <v>17</v>
      </c>
      <c r="B4" s="8" t="s">
        <v>18</v>
      </c>
      <c r="C4" s="8" t="s">
        <v>19</v>
      </c>
      <c r="D4" s="8" t="s">
        <v>20</v>
      </c>
      <c r="E4" s="8" t="s">
        <v>21</v>
      </c>
      <c r="F4" s="8" t="s">
        <v>22</v>
      </c>
      <c r="G4" s="8" t="s">
        <v>23</v>
      </c>
      <c r="H4" s="8" t="s">
        <v>24</v>
      </c>
      <c r="I4" s="8" t="s">
        <v>25</v>
      </c>
      <c r="J4" s="8" t="s">
        <v>26</v>
      </c>
      <c r="K4" s="8" t="s">
        <v>27</v>
      </c>
      <c r="L4" s="8" t="s">
        <v>28</v>
      </c>
    </row>
    <row r="5" customFormat="false" ht="84" hidden="false" customHeight="true" outlineLevel="0" collapsed="false">
      <c r="A5" s="9" t="s">
        <v>29</v>
      </c>
      <c r="B5" s="9" t="s">
        <v>30</v>
      </c>
      <c r="C5" s="10" t="s">
        <v>31</v>
      </c>
      <c r="D5" s="10" t="s">
        <v>32</v>
      </c>
      <c r="E5" s="10" t="s">
        <v>33</v>
      </c>
      <c r="F5" s="10" t="s">
        <v>34</v>
      </c>
      <c r="G5" s="10" t="s">
        <v>35</v>
      </c>
      <c r="H5" s="11" t="s">
        <v>36</v>
      </c>
      <c r="I5" s="11" t="s">
        <v>37</v>
      </c>
      <c r="J5" s="12" t="n">
        <v>46371</v>
      </c>
      <c r="K5" s="13" t="n">
        <f aca="true">IF(J5="","",J5-TODAY())</f>
        <v>103</v>
      </c>
      <c r="L5" s="11" t="s">
        <v>38</v>
      </c>
    </row>
    <row r="6" customFormat="false" ht="132" hidden="false" customHeight="true" outlineLevel="0" collapsed="false">
      <c r="A6" s="9" t="s">
        <v>39</v>
      </c>
      <c r="B6" s="9" t="s">
        <v>40</v>
      </c>
      <c r="C6" s="10" t="s">
        <v>41</v>
      </c>
      <c r="D6" s="10" t="s">
        <v>42</v>
      </c>
      <c r="E6" s="10" t="s">
        <v>43</v>
      </c>
      <c r="F6" s="10" t="s">
        <v>44</v>
      </c>
      <c r="G6" s="10" t="s">
        <v>35</v>
      </c>
      <c r="H6" s="11" t="s">
        <v>45</v>
      </c>
      <c r="I6" s="11"/>
      <c r="J6" s="12"/>
      <c r="K6" s="13" t="str">
        <f aca="true">IF(J6="","",J6-TODAY())</f>
        <v/>
      </c>
      <c r="L6" s="11"/>
    </row>
    <row r="7" customFormat="false" ht="60" hidden="false" customHeight="true" outlineLevel="0" collapsed="false">
      <c r="A7" s="9" t="s">
        <v>46</v>
      </c>
      <c r="B7" s="9" t="s">
        <v>47</v>
      </c>
      <c r="C7" s="10" t="s">
        <v>31</v>
      </c>
      <c r="D7" s="10" t="s">
        <v>48</v>
      </c>
      <c r="E7" s="10" t="s">
        <v>49</v>
      </c>
      <c r="F7" s="10" t="s">
        <v>50</v>
      </c>
      <c r="G7" s="10" t="s">
        <v>51</v>
      </c>
      <c r="H7" s="11" t="s">
        <v>45</v>
      </c>
      <c r="I7" s="11"/>
      <c r="J7" s="12"/>
      <c r="K7" s="13" t="str">
        <f aca="true">IF(J7="","",J7-TODAY())</f>
        <v/>
      </c>
      <c r="L7" s="11"/>
    </row>
    <row r="8" customFormat="false" ht="60" hidden="false" customHeight="true" outlineLevel="0" collapsed="false">
      <c r="A8" s="9" t="s">
        <v>52</v>
      </c>
      <c r="B8" s="9" t="s">
        <v>53</v>
      </c>
      <c r="C8" s="10" t="s">
        <v>31</v>
      </c>
      <c r="D8" s="10" t="s">
        <v>54</v>
      </c>
      <c r="E8" s="10" t="s">
        <v>55</v>
      </c>
      <c r="F8" s="10" t="s">
        <v>56</v>
      </c>
      <c r="G8" s="10" t="s">
        <v>51</v>
      </c>
      <c r="H8" s="11" t="s">
        <v>45</v>
      </c>
      <c r="I8" s="11"/>
      <c r="J8" s="12"/>
      <c r="K8" s="13" t="str">
        <f aca="true">IF(J8="","",J8-TODAY())</f>
        <v/>
      </c>
      <c r="L8" s="11"/>
    </row>
    <row r="9" customFormat="false" ht="168" hidden="false" customHeight="true" outlineLevel="0" collapsed="false">
      <c r="A9" s="9" t="s">
        <v>57</v>
      </c>
      <c r="B9" s="9" t="s">
        <v>58</v>
      </c>
      <c r="C9" s="10" t="s">
        <v>59</v>
      </c>
      <c r="D9" s="10" t="s">
        <v>60</v>
      </c>
      <c r="E9" s="10" t="s">
        <v>61</v>
      </c>
      <c r="F9" s="10" t="s">
        <v>62</v>
      </c>
      <c r="G9" s="10" t="s">
        <v>35</v>
      </c>
      <c r="H9" s="11" t="s">
        <v>45</v>
      </c>
      <c r="I9" s="11"/>
      <c r="J9" s="12"/>
      <c r="K9" s="13" t="str">
        <f aca="true">IF(J9="","",J9-TODAY())</f>
        <v/>
      </c>
      <c r="L9" s="11"/>
    </row>
    <row r="10" customFormat="false" ht="144" hidden="false" customHeight="true" outlineLevel="0" collapsed="false">
      <c r="A10" s="9" t="s">
        <v>63</v>
      </c>
      <c r="B10" s="9" t="s">
        <v>64</v>
      </c>
      <c r="C10" s="10" t="s">
        <v>65</v>
      </c>
      <c r="D10" s="10" t="s">
        <v>66</v>
      </c>
      <c r="E10" s="10" t="s">
        <v>67</v>
      </c>
      <c r="F10" s="10" t="s">
        <v>68</v>
      </c>
      <c r="G10" s="10" t="s">
        <v>35</v>
      </c>
      <c r="H10" s="11" t="s">
        <v>45</v>
      </c>
      <c r="I10" s="11"/>
      <c r="J10" s="12"/>
      <c r="K10" s="13" t="str">
        <f aca="true">IF(J10="","",J10-TODAY())</f>
        <v/>
      </c>
      <c r="L10" s="11"/>
    </row>
    <row r="11" customFormat="false" ht="72" hidden="false" customHeight="true" outlineLevel="0" collapsed="false">
      <c r="A11" s="9" t="s">
        <v>69</v>
      </c>
      <c r="B11" s="9" t="s">
        <v>70</v>
      </c>
      <c r="C11" s="10" t="s">
        <v>31</v>
      </c>
      <c r="D11" s="10" t="s">
        <v>71</v>
      </c>
      <c r="E11" s="10" t="s">
        <v>72</v>
      </c>
      <c r="F11" s="10" t="s">
        <v>73</v>
      </c>
      <c r="G11" s="10" t="s">
        <v>35</v>
      </c>
      <c r="H11" s="11" t="s">
        <v>45</v>
      </c>
      <c r="I11" s="11"/>
      <c r="J11" s="12"/>
      <c r="K11" s="13" t="str">
        <f aca="true">IF(J11="","",J11-TODAY())</f>
        <v/>
      </c>
      <c r="L11" s="11"/>
    </row>
    <row r="12" customFormat="false" ht="60" hidden="false" customHeight="true" outlineLevel="0" collapsed="false">
      <c r="A12" s="9" t="s">
        <v>74</v>
      </c>
      <c r="B12" s="9" t="s">
        <v>75</v>
      </c>
      <c r="C12" s="10" t="s">
        <v>31</v>
      </c>
      <c r="D12" s="10" t="s">
        <v>76</v>
      </c>
      <c r="E12" s="10" t="s">
        <v>77</v>
      </c>
      <c r="F12" s="10" t="s">
        <v>78</v>
      </c>
      <c r="G12" s="10" t="s">
        <v>35</v>
      </c>
      <c r="H12" s="11" t="s">
        <v>45</v>
      </c>
      <c r="I12" s="11"/>
      <c r="J12" s="12"/>
      <c r="K12" s="13" t="str">
        <f aca="true">IF(J12="","",J12-TODAY())</f>
        <v/>
      </c>
      <c r="L12" s="11"/>
    </row>
    <row r="13" customFormat="false" ht="60" hidden="false" customHeight="true" outlineLevel="0" collapsed="false">
      <c r="A13" s="9" t="s">
        <v>79</v>
      </c>
      <c r="B13" s="9" t="s">
        <v>80</v>
      </c>
      <c r="C13" s="10" t="s">
        <v>31</v>
      </c>
      <c r="D13" s="10" t="s">
        <v>81</v>
      </c>
      <c r="E13" s="10" t="s">
        <v>82</v>
      </c>
      <c r="F13" s="10" t="s">
        <v>83</v>
      </c>
      <c r="G13" s="10" t="s">
        <v>84</v>
      </c>
      <c r="H13" s="11" t="s">
        <v>45</v>
      </c>
      <c r="I13" s="11"/>
      <c r="J13" s="12"/>
      <c r="K13" s="13" t="str">
        <f aca="true">IF(J13="","",J13-TODAY())</f>
        <v/>
      </c>
      <c r="L13" s="11"/>
    </row>
    <row r="14" customFormat="false" ht="168" hidden="false" customHeight="true" outlineLevel="0" collapsed="false">
      <c r="A14" s="9" t="s">
        <v>85</v>
      </c>
      <c r="B14" s="9" t="s">
        <v>86</v>
      </c>
      <c r="C14" s="10" t="s">
        <v>87</v>
      </c>
      <c r="D14" s="10" t="s">
        <v>88</v>
      </c>
      <c r="E14" s="10" t="s">
        <v>89</v>
      </c>
      <c r="F14" s="10" t="s">
        <v>90</v>
      </c>
      <c r="G14" s="10" t="s">
        <v>35</v>
      </c>
      <c r="H14" s="11" t="s">
        <v>45</v>
      </c>
      <c r="I14" s="11"/>
      <c r="J14" s="12"/>
      <c r="K14" s="13" t="str">
        <f aca="true">IF(J14="","",J14-TODAY())</f>
        <v/>
      </c>
      <c r="L14" s="11"/>
    </row>
    <row r="15" customFormat="false" ht="60" hidden="false" customHeight="true" outlineLevel="0" collapsed="false">
      <c r="A15" s="9" t="s">
        <v>91</v>
      </c>
      <c r="B15" s="9" t="s">
        <v>92</v>
      </c>
      <c r="C15" s="10" t="s">
        <v>93</v>
      </c>
      <c r="D15" s="10" t="s">
        <v>94</v>
      </c>
      <c r="E15" s="10" t="s">
        <v>95</v>
      </c>
      <c r="F15" s="10" t="s">
        <v>96</v>
      </c>
      <c r="G15" s="10" t="s">
        <v>51</v>
      </c>
      <c r="H15" s="11" t="s">
        <v>45</v>
      </c>
      <c r="I15" s="11"/>
      <c r="J15" s="12"/>
      <c r="K15" s="13" t="str">
        <f aca="true">IF(J15="","",J15-TODAY())</f>
        <v/>
      </c>
      <c r="L15" s="11"/>
    </row>
    <row r="16" customFormat="false" ht="96" hidden="false" customHeight="true" outlineLevel="0" collapsed="false">
      <c r="A16" s="9" t="s">
        <v>97</v>
      </c>
      <c r="B16" s="9" t="s">
        <v>98</v>
      </c>
      <c r="C16" s="10" t="s">
        <v>31</v>
      </c>
      <c r="D16" s="10" t="s">
        <v>99</v>
      </c>
      <c r="E16" s="10" t="s">
        <v>100</v>
      </c>
      <c r="F16" s="10" t="s">
        <v>101</v>
      </c>
      <c r="G16" s="10" t="s">
        <v>35</v>
      </c>
      <c r="H16" s="11" t="s">
        <v>45</v>
      </c>
      <c r="I16" s="11"/>
      <c r="J16" s="12"/>
      <c r="K16" s="13" t="str">
        <f aca="true">IF(J16="","",J16-TODAY())</f>
        <v/>
      </c>
      <c r="L16" s="11"/>
    </row>
    <row r="17" customFormat="false" ht="120" hidden="false" customHeight="true" outlineLevel="0" collapsed="false">
      <c r="A17" s="9" t="s">
        <v>102</v>
      </c>
      <c r="B17" s="9" t="s">
        <v>103</v>
      </c>
      <c r="C17" s="10" t="s">
        <v>104</v>
      </c>
      <c r="D17" s="10" t="s">
        <v>105</v>
      </c>
      <c r="E17" s="10" t="s">
        <v>106</v>
      </c>
      <c r="F17" s="10" t="s">
        <v>107</v>
      </c>
      <c r="G17" s="10" t="s">
        <v>51</v>
      </c>
      <c r="H17" s="11" t="s">
        <v>45</v>
      </c>
      <c r="I17" s="11"/>
      <c r="J17" s="12"/>
      <c r="K17" s="13" t="str">
        <f aca="true">IF(J17="","",J17-TODAY())</f>
        <v/>
      </c>
      <c r="L17" s="11"/>
    </row>
    <row r="18" customFormat="false" ht="60" hidden="false" customHeight="true" outlineLevel="0" collapsed="false">
      <c r="A18" s="9" t="s">
        <v>108</v>
      </c>
      <c r="B18" s="9" t="s">
        <v>109</v>
      </c>
      <c r="C18" s="10" t="s">
        <v>31</v>
      </c>
      <c r="D18" s="10" t="s">
        <v>110</v>
      </c>
      <c r="E18" s="10" t="s">
        <v>111</v>
      </c>
      <c r="F18" s="10" t="s">
        <v>112</v>
      </c>
      <c r="G18" s="10" t="s">
        <v>51</v>
      </c>
      <c r="H18" s="11" t="s">
        <v>45</v>
      </c>
      <c r="I18" s="11"/>
      <c r="J18" s="12"/>
      <c r="K18" s="13" t="str">
        <f aca="true">IF(J18="","",J18-TODAY())</f>
        <v/>
      </c>
      <c r="L18" s="11"/>
    </row>
    <row r="19" customFormat="false" ht="132" hidden="false" customHeight="true" outlineLevel="0" collapsed="false">
      <c r="A19" s="9" t="s">
        <v>113</v>
      </c>
      <c r="B19" s="9" t="s">
        <v>114</v>
      </c>
      <c r="C19" s="10" t="s">
        <v>115</v>
      </c>
      <c r="D19" s="10" t="s">
        <v>116</v>
      </c>
      <c r="E19" s="10" t="s">
        <v>117</v>
      </c>
      <c r="F19" s="10" t="s">
        <v>118</v>
      </c>
      <c r="G19" s="10" t="s">
        <v>51</v>
      </c>
      <c r="H19" s="11" t="s">
        <v>45</v>
      </c>
      <c r="I19" s="11"/>
      <c r="J19" s="12"/>
      <c r="K19" s="13" t="str">
        <f aca="true">IF(J19="","",J19-TODAY())</f>
        <v/>
      </c>
      <c r="L19" s="11"/>
    </row>
    <row r="20" customFormat="false" ht="60" hidden="false" customHeight="true" outlineLevel="0" collapsed="false">
      <c r="A20" s="9" t="s">
        <v>119</v>
      </c>
      <c r="B20" s="9" t="s">
        <v>120</v>
      </c>
      <c r="C20" s="10" t="s">
        <v>121</v>
      </c>
      <c r="D20" s="10" t="s">
        <v>122</v>
      </c>
      <c r="E20" s="10" t="s">
        <v>123</v>
      </c>
      <c r="F20" s="10" t="s">
        <v>124</v>
      </c>
      <c r="G20" s="10" t="s">
        <v>51</v>
      </c>
      <c r="H20" s="11" t="s">
        <v>45</v>
      </c>
      <c r="I20" s="11"/>
      <c r="J20" s="12"/>
      <c r="K20" s="13" t="str">
        <f aca="true">IF(J20="","",J20-TODAY())</f>
        <v/>
      </c>
      <c r="L20" s="11"/>
    </row>
    <row r="21" customFormat="false" ht="132" hidden="false" customHeight="true" outlineLevel="0" collapsed="false">
      <c r="A21" s="9" t="s">
        <v>125</v>
      </c>
      <c r="B21" s="9" t="s">
        <v>126</v>
      </c>
      <c r="C21" s="10" t="s">
        <v>127</v>
      </c>
      <c r="D21" s="10" t="s">
        <v>128</v>
      </c>
      <c r="E21" s="10" t="s">
        <v>129</v>
      </c>
      <c r="F21" s="10" t="s">
        <v>130</v>
      </c>
      <c r="G21" s="10" t="s">
        <v>51</v>
      </c>
      <c r="H21" s="11" t="s">
        <v>45</v>
      </c>
      <c r="I21" s="11"/>
      <c r="J21" s="12"/>
      <c r="K21" s="13" t="str">
        <f aca="true">IF(J21="","",J21-TODAY())</f>
        <v/>
      </c>
      <c r="L21" s="11"/>
    </row>
    <row r="22" customFormat="false" ht="60" hidden="false" customHeight="true" outlineLevel="0" collapsed="false">
      <c r="A22" s="9" t="s">
        <v>131</v>
      </c>
      <c r="B22" s="9" t="s">
        <v>132</v>
      </c>
      <c r="C22" s="10" t="s">
        <v>133</v>
      </c>
      <c r="D22" s="10" t="s">
        <v>134</v>
      </c>
      <c r="E22" s="10" t="s">
        <v>135</v>
      </c>
      <c r="F22" s="10" t="s">
        <v>136</v>
      </c>
      <c r="G22" s="10" t="s">
        <v>84</v>
      </c>
      <c r="H22" s="11" t="s">
        <v>45</v>
      </c>
      <c r="I22" s="11"/>
      <c r="J22" s="12"/>
      <c r="K22" s="13" t="str">
        <f aca="true">IF(J22="","",J22-TODAY())</f>
        <v/>
      </c>
      <c r="L22" s="11"/>
    </row>
    <row r="23" customFormat="false" ht="60" hidden="false" customHeight="true" outlineLevel="0" collapsed="false">
      <c r="A23" s="9" t="s">
        <v>137</v>
      </c>
      <c r="B23" s="9" t="s">
        <v>138</v>
      </c>
      <c r="C23" s="10" t="s">
        <v>31</v>
      </c>
      <c r="D23" s="10" t="s">
        <v>139</v>
      </c>
      <c r="E23" s="10" t="s">
        <v>140</v>
      </c>
      <c r="F23" s="10" t="s">
        <v>141</v>
      </c>
      <c r="G23" s="10" t="s">
        <v>51</v>
      </c>
      <c r="H23" s="11" t="s">
        <v>45</v>
      </c>
      <c r="I23" s="11"/>
      <c r="J23" s="12"/>
      <c r="K23" s="13" t="str">
        <f aca="true">IF(J23="","",J23-TODAY())</f>
        <v/>
      </c>
      <c r="L23" s="11"/>
    </row>
    <row r="24" customFormat="false" ht="108" hidden="false" customHeight="true" outlineLevel="0" collapsed="false">
      <c r="A24" s="9" t="s">
        <v>142</v>
      </c>
      <c r="B24" s="9" t="s">
        <v>143</v>
      </c>
      <c r="C24" s="10" t="s">
        <v>144</v>
      </c>
      <c r="D24" s="10" t="s">
        <v>145</v>
      </c>
      <c r="E24" s="10" t="s">
        <v>146</v>
      </c>
      <c r="F24" s="10" t="s">
        <v>147</v>
      </c>
      <c r="G24" s="10" t="s">
        <v>35</v>
      </c>
      <c r="H24" s="11" t="s">
        <v>45</v>
      </c>
      <c r="I24" s="11"/>
      <c r="J24" s="12"/>
      <c r="K24" s="13" t="str">
        <f aca="true">IF(J24="","",J24-TODAY())</f>
        <v/>
      </c>
      <c r="L24" s="11"/>
    </row>
    <row r="25" customFormat="false" ht="60" hidden="false" customHeight="true" outlineLevel="0" collapsed="false">
      <c r="A25" s="9" t="s">
        <v>148</v>
      </c>
      <c r="B25" s="9" t="s">
        <v>149</v>
      </c>
      <c r="C25" s="10" t="s">
        <v>31</v>
      </c>
      <c r="D25" s="10" t="s">
        <v>150</v>
      </c>
      <c r="E25" s="10" t="s">
        <v>151</v>
      </c>
      <c r="F25" s="10" t="s">
        <v>152</v>
      </c>
      <c r="G25" s="10" t="s">
        <v>84</v>
      </c>
      <c r="H25" s="11" t="s">
        <v>45</v>
      </c>
      <c r="I25" s="11"/>
      <c r="J25" s="12"/>
      <c r="K25" s="13" t="str">
        <f aca="true">IF(J25="","",J25-TODAY())</f>
        <v/>
      </c>
      <c r="L25" s="11"/>
    </row>
    <row r="26" customFormat="false" ht="168" hidden="false" customHeight="true" outlineLevel="0" collapsed="false">
      <c r="A26" s="9" t="s">
        <v>153</v>
      </c>
      <c r="B26" s="9" t="s">
        <v>154</v>
      </c>
      <c r="C26" s="10" t="s">
        <v>155</v>
      </c>
      <c r="D26" s="10" t="s">
        <v>156</v>
      </c>
      <c r="E26" s="10" t="s">
        <v>157</v>
      </c>
      <c r="F26" s="10" t="s">
        <v>158</v>
      </c>
      <c r="G26" s="10" t="s">
        <v>84</v>
      </c>
      <c r="H26" s="11" t="s">
        <v>45</v>
      </c>
      <c r="I26" s="11"/>
      <c r="J26" s="12"/>
      <c r="K26" s="13" t="str">
        <f aca="true">IF(J26="","",J26-TODAY())</f>
        <v/>
      </c>
      <c r="L26" s="11"/>
    </row>
    <row r="27" customFormat="false" ht="60" hidden="false" customHeight="true" outlineLevel="0" collapsed="false">
      <c r="A27" s="9" t="s">
        <v>159</v>
      </c>
      <c r="B27" s="9" t="s">
        <v>160</v>
      </c>
      <c r="C27" s="10" t="s">
        <v>31</v>
      </c>
      <c r="D27" s="10" t="s">
        <v>161</v>
      </c>
      <c r="E27" s="10" t="s">
        <v>162</v>
      </c>
      <c r="F27" s="10" t="s">
        <v>163</v>
      </c>
      <c r="G27" s="10" t="s">
        <v>51</v>
      </c>
      <c r="H27" s="11" t="s">
        <v>45</v>
      </c>
      <c r="I27" s="11"/>
      <c r="J27" s="12"/>
      <c r="K27" s="13" t="str">
        <f aca="true">IF(J27="","",J27-TODAY())</f>
        <v/>
      </c>
      <c r="L27" s="11"/>
    </row>
    <row r="28" customFormat="false" ht="60" hidden="false" customHeight="true" outlineLevel="0" collapsed="false">
      <c r="A28" s="9" t="s">
        <v>164</v>
      </c>
      <c r="B28" s="9" t="s">
        <v>165</v>
      </c>
      <c r="C28" s="10" t="s">
        <v>31</v>
      </c>
      <c r="D28" s="10" t="s">
        <v>166</v>
      </c>
      <c r="E28" s="10" t="s">
        <v>167</v>
      </c>
      <c r="F28" s="10" t="s">
        <v>168</v>
      </c>
      <c r="G28" s="10" t="s">
        <v>51</v>
      </c>
      <c r="H28" s="11" t="s">
        <v>45</v>
      </c>
      <c r="I28" s="11"/>
      <c r="J28" s="12"/>
      <c r="K28" s="13" t="str">
        <f aca="true">IF(J28="","",J28-TODAY())</f>
        <v/>
      </c>
      <c r="L28" s="11"/>
    </row>
    <row r="29" customFormat="false" ht="60" hidden="false" customHeight="true" outlineLevel="0" collapsed="false">
      <c r="A29" s="9" t="s">
        <v>169</v>
      </c>
      <c r="B29" s="9" t="s">
        <v>170</v>
      </c>
      <c r="C29" s="10" t="s">
        <v>171</v>
      </c>
      <c r="D29" s="10" t="s">
        <v>172</v>
      </c>
      <c r="E29" s="10" t="s">
        <v>173</v>
      </c>
      <c r="F29" s="10" t="s">
        <v>174</v>
      </c>
      <c r="G29" s="10" t="s">
        <v>84</v>
      </c>
      <c r="H29" s="11" t="s">
        <v>45</v>
      </c>
      <c r="I29" s="11"/>
      <c r="J29" s="12"/>
      <c r="K29" s="13" t="str">
        <f aca="true">IF(J29="","",J29-TODAY())</f>
        <v/>
      </c>
      <c r="L29" s="11"/>
    </row>
    <row r="30" customFormat="false" ht="84" hidden="false" customHeight="true" outlineLevel="0" collapsed="false">
      <c r="A30" s="9" t="s">
        <v>175</v>
      </c>
      <c r="B30" s="9" t="s">
        <v>176</v>
      </c>
      <c r="C30" s="10" t="s">
        <v>177</v>
      </c>
      <c r="D30" s="10" t="s">
        <v>178</v>
      </c>
      <c r="E30" s="10" t="s">
        <v>179</v>
      </c>
      <c r="F30" s="10" t="s">
        <v>180</v>
      </c>
      <c r="G30" s="10" t="s">
        <v>84</v>
      </c>
      <c r="H30" s="11" t="s">
        <v>45</v>
      </c>
      <c r="I30" s="11"/>
      <c r="J30" s="12"/>
      <c r="K30" s="13" t="str">
        <f aca="true">IF(J30="","",J30-TODAY())</f>
        <v/>
      </c>
      <c r="L30" s="11"/>
    </row>
    <row r="31" customFormat="false" ht="60" hidden="false" customHeight="true" outlineLevel="0" collapsed="false">
      <c r="A31" s="9" t="s">
        <v>181</v>
      </c>
      <c r="B31" s="9" t="s">
        <v>182</v>
      </c>
      <c r="C31" s="10" t="s">
        <v>31</v>
      </c>
      <c r="D31" s="10" t="s">
        <v>183</v>
      </c>
      <c r="E31" s="10" t="s">
        <v>184</v>
      </c>
      <c r="F31" s="10" t="s">
        <v>185</v>
      </c>
      <c r="G31" s="10" t="s">
        <v>84</v>
      </c>
      <c r="H31" s="11" t="s">
        <v>45</v>
      </c>
      <c r="I31" s="11"/>
      <c r="J31" s="12"/>
      <c r="K31" s="13" t="str">
        <f aca="true">IF(J31="","",J31-TODAY())</f>
        <v/>
      </c>
      <c r="L31" s="11"/>
    </row>
    <row r="33" customFormat="false" ht="27.75" hidden="false" customHeight="true" outlineLevel="0" collapsed="false">
      <c r="A33" s="5" t="s">
        <v>14</v>
      </c>
      <c r="B33" s="5"/>
      <c r="C33" s="5"/>
      <c r="D33" s="5"/>
      <c r="E33" s="5"/>
      <c r="F33" s="5"/>
      <c r="G33" s="5"/>
      <c r="H33" s="5"/>
      <c r="I33" s="5"/>
      <c r="J33" s="5"/>
      <c r="K33" s="5"/>
      <c r="L33" s="5"/>
    </row>
  </sheetData>
  <autoFilter ref="A4:L31"/>
  <mergeCells count="1">
    <mergeCell ref="A33:L33"/>
  </mergeCells>
  <conditionalFormatting sqref="H5:H31">
    <cfRule type="cellIs" priority="2" operator="equal" aboveAverage="0" equalAverage="0" bottom="0" percent="0" rank="0" text="" dxfId="6">
      <formula>"Complete"</formula>
    </cfRule>
    <cfRule type="cellIs" priority="3" operator="equal" aboveAverage="0" equalAverage="0" bottom="0" percent="0" rank="0" text="" dxfId="7">
      <formula>"In progress"</formula>
    </cfRule>
    <cfRule type="cellIs" priority="4" operator="equal" aboveAverage="0" equalAverage="0" bottom="0" percent="0" rank="0" text="" dxfId="8">
      <formula>"Not applicable"</formula>
    </cfRule>
  </conditionalFormatting>
  <conditionalFormatting sqref="G5:G31">
    <cfRule type="cellIs" priority="5" operator="equal" aboveAverage="0" equalAverage="0" bottom="0" percent="0" rank="0" text="" dxfId="9">
      <formula>"High"</formula>
    </cfRule>
  </conditionalFormatting>
  <conditionalFormatting sqref="K5:K31">
    <cfRule type="expression" priority="6" aboveAverage="0" equalAverage="0" bottom="0" percent="0" rank="0" text="" dxfId="10">
      <formula>AND(ISNUMBER(K5),K5&lt;0,H5&lt;&gt;"Complete",H5&lt;&gt;"Not applicable")</formula>
    </cfRule>
  </conditionalFormatting>
  <dataValidations count="2">
    <dataValidation allowBlank="true" errorStyle="stop" operator="between" showDropDown="false" showErrorMessage="false" showInputMessage="false" sqref="H5:H31" type="list">
      <formula1>"Not started,In progress,Complete,Not applicable"</formula1>
      <formula2>0</formula2>
    </dataValidation>
    <dataValidation allowBlank="true" errorStyle="stop" operator="between" showDropDown="false" showErrorMessage="false" showInputMessage="false" sqref="G5:G31" type="list">
      <formula1>"High,Medium,Low"</formula1>
      <formula2>0</formula2>
    </dataValidation>
  </dataValidations>
  <printOptions headings="false" gridLines="false" gridLinesSet="true" horizontalCentered="true" verticalCentered="false"/>
  <pageMargins left="0.4" right="0.4" top="0.5" bottom="0.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D2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36"/>
    <col collapsed="false" customWidth="true" hidden="false" outlineLevel="0" max="6" min="3" style="0" width="16"/>
  </cols>
  <sheetData>
    <row r="2" customFormat="false" ht="19.7" hidden="false" customHeight="false" outlineLevel="0" collapsed="false">
      <c r="B2" s="14" t="s">
        <v>186</v>
      </c>
    </row>
    <row r="4" customFormat="false" ht="15" hidden="false" customHeight="false" outlineLevel="0" collapsed="false">
      <c r="B4" s="15" t="s">
        <v>187</v>
      </c>
      <c r="C4" s="16" t="s">
        <v>188</v>
      </c>
    </row>
    <row r="5" customFormat="false" ht="15" hidden="false" customHeight="false" outlineLevel="0" collapsed="false">
      <c r="B5" s="15" t="s">
        <v>189</v>
      </c>
      <c r="C5" s="16" t="s">
        <v>190</v>
      </c>
    </row>
    <row r="6" customFormat="false" ht="15" hidden="false" customHeight="false" outlineLevel="0" collapsed="false">
      <c r="B6" s="15" t="s">
        <v>191</v>
      </c>
      <c r="C6" s="17" t="n">
        <v>46645</v>
      </c>
    </row>
    <row r="7" customFormat="false" ht="15" hidden="false" customHeight="false" outlineLevel="0" collapsed="false">
      <c r="B7" s="15" t="s">
        <v>192</v>
      </c>
      <c r="C7" s="18" t="n">
        <f aca="true">IF(C6="","",C6-TODAY())</f>
        <v>377</v>
      </c>
    </row>
    <row r="8" customFormat="false" ht="15" hidden="false" customHeight="false" outlineLevel="0" collapsed="false">
      <c r="B8" s="19" t="s">
        <v>193</v>
      </c>
      <c r="C8" s="19" t="n">
        <f aca="true">DATE(2027,4,30)-TODAY()</f>
        <v>239</v>
      </c>
    </row>
    <row r="9" customFormat="false" ht="15" hidden="false" customHeight="false" outlineLevel="0" collapsed="false">
      <c r="B9" s="19" t="s">
        <v>194</v>
      </c>
      <c r="C9" s="19" t="n">
        <f aca="true">DATE(2028,4,30)-TODAY()</f>
        <v>605</v>
      </c>
    </row>
    <row r="11" customFormat="false" ht="15" hidden="false" customHeight="false" outlineLevel="0" collapsed="false">
      <c r="B11" s="8" t="s">
        <v>24</v>
      </c>
      <c r="C11" s="8" t="s">
        <v>195</v>
      </c>
      <c r="D11" s="8" t="s">
        <v>196</v>
      </c>
    </row>
    <row r="12" customFormat="false" ht="15" hidden="false" customHeight="false" outlineLevel="0" collapsed="false">
      <c r="B12" s="20" t="s">
        <v>45</v>
      </c>
      <c r="C12" s="20" t="n">
        <f aca="false">COUNTIF('Gap Checklist'!$H$5:$H$31,B12)</f>
        <v>26</v>
      </c>
      <c r="D12" s="21" t="n">
        <f aca="false">IF($C$17=0,0,C12/$C$17)</f>
        <v>0.962962962962963</v>
      </c>
    </row>
    <row r="13" customFormat="false" ht="15" hidden="false" customHeight="false" outlineLevel="0" collapsed="false">
      <c r="B13" s="20" t="s">
        <v>36</v>
      </c>
      <c r="C13" s="20" t="n">
        <f aca="false">COUNTIF('Gap Checklist'!$H$5:$H$31,B13)</f>
        <v>1</v>
      </c>
      <c r="D13" s="21" t="n">
        <f aca="false">IF($C$17=0,0,C13/$C$17)</f>
        <v>0.037037037037037</v>
      </c>
    </row>
    <row r="14" customFormat="false" ht="15" hidden="false" customHeight="false" outlineLevel="0" collapsed="false">
      <c r="B14" s="20" t="s">
        <v>197</v>
      </c>
      <c r="C14" s="20" t="n">
        <f aca="false">COUNTIF('Gap Checklist'!$H$5:$H$31,B14)</f>
        <v>0</v>
      </c>
      <c r="D14" s="21" t="n">
        <f aca="false">IF($C$17=0,0,C14/$C$17)</f>
        <v>0</v>
      </c>
    </row>
    <row r="15" customFormat="false" ht="15" hidden="false" customHeight="false" outlineLevel="0" collapsed="false">
      <c r="B15" s="20" t="s">
        <v>198</v>
      </c>
      <c r="C15" s="20" t="n">
        <f aca="false">COUNTIF('Gap Checklist'!$H$5:$H$31,B15)</f>
        <v>0</v>
      </c>
      <c r="D15" s="22"/>
    </row>
    <row r="16" customFormat="false" ht="15" hidden="false" customHeight="false" outlineLevel="0" collapsed="false">
      <c r="B16" s="23" t="s">
        <v>199</v>
      </c>
      <c r="C16" s="23" t="n">
        <f aca="false">COUNTA('Gap Checklist'!$A$5:$A$31)</f>
        <v>27</v>
      </c>
    </row>
    <row r="17" customFormat="false" ht="15" hidden="false" customHeight="false" outlineLevel="0" collapsed="false">
      <c r="B17" s="23" t="s">
        <v>200</v>
      </c>
      <c r="C17" s="23" t="n">
        <f aca="false">C16-C15</f>
        <v>27</v>
      </c>
    </row>
    <row r="18" customFormat="false" ht="17.35" hidden="false" customHeight="false" outlineLevel="0" collapsed="false">
      <c r="B18" s="23" t="s">
        <v>201</v>
      </c>
      <c r="C18" s="24" t="n">
        <f aca="false">IF(C17=0,0,C14/C17)</f>
        <v>0</v>
      </c>
    </row>
    <row r="20" customFormat="false" ht="23.85" hidden="false" customHeight="false" outlineLevel="0" collapsed="false">
      <c r="B20" s="8" t="s">
        <v>23</v>
      </c>
      <c r="C20" s="8" t="s">
        <v>202</v>
      </c>
      <c r="D20" s="8" t="s">
        <v>203</v>
      </c>
    </row>
    <row r="21" customFormat="false" ht="15" hidden="false" customHeight="false" outlineLevel="0" collapsed="false">
      <c r="B21" s="20" t="s">
        <v>35</v>
      </c>
      <c r="C21" s="20" t="n">
        <f aca="false">COUNTIFS('Gap Checklist'!$G$5:$G$31,B21,'Gap Checklist'!$H$5:$H$31,"Not started")+COUNTIFS('Gap Checklist'!$G$5:$G$31,B21,'Gap Checklist'!$H$5:$H$31,"In progress")</f>
        <v>9</v>
      </c>
      <c r="D21" s="20" t="n">
        <f aca="false">COUNTIF('Gap Checklist'!$G$5:$G$31,B21)</f>
        <v>9</v>
      </c>
    </row>
    <row r="22" customFormat="false" ht="15" hidden="false" customHeight="false" outlineLevel="0" collapsed="false">
      <c r="B22" s="20" t="s">
        <v>51</v>
      </c>
      <c r="C22" s="20" t="n">
        <f aca="false">COUNTIFS('Gap Checklist'!$G$5:$G$31,B22,'Gap Checklist'!$H$5:$H$31,"Not started")+COUNTIFS('Gap Checklist'!$G$5:$G$31,B22,'Gap Checklist'!$H$5:$H$31,"In progress")</f>
        <v>11</v>
      </c>
      <c r="D22" s="20" t="n">
        <f aca="false">COUNTIF('Gap Checklist'!$G$5:$G$31,B22)</f>
        <v>11</v>
      </c>
    </row>
    <row r="23" customFormat="false" ht="15" hidden="false" customHeight="false" outlineLevel="0" collapsed="false">
      <c r="B23" s="20" t="s">
        <v>84</v>
      </c>
      <c r="C23" s="20" t="n">
        <f aca="false">COUNTIFS('Gap Checklist'!$G$5:$G$31,B23,'Gap Checklist'!$H$5:$H$31,"Not started")+COUNTIFS('Gap Checklist'!$G$5:$G$31,B23,'Gap Checklist'!$H$5:$H$31,"In progress")</f>
        <v>7</v>
      </c>
      <c r="D23" s="20" t="n">
        <f aca="false">COUNTIF('Gap Checklist'!$G$5:$G$31,B23)</f>
        <v>7</v>
      </c>
    </row>
    <row r="25" customFormat="false" ht="15" hidden="false" customHeight="false" outlineLevel="0" collapsed="false">
      <c r="B25" s="23" t="s">
        <v>204</v>
      </c>
      <c r="C25" s="25" t="n">
        <f aca="true">SUMPRODUCT(('Gap Checklist'!$J$5:$J$31&lt;&gt;"")*('Gap Checklist'!$J$5:$J$31&lt;TODAY())*('Gap Checklist'!$H$5:$H$31&lt;&gt;"Complete")*('Gap Checklist'!$H$5:$H$31&lt;&gt;"Not applicable"))</f>
        <v>0</v>
      </c>
    </row>
    <row r="27" customFormat="false" ht="15" hidden="false" customHeight="false" outlineLevel="0" collapsed="false">
      <c r="B27" s="7" t="s">
        <v>205</v>
      </c>
    </row>
  </sheetData>
  <printOptions headings="false" gridLines="false" gridLinesSet="true" horizontalCentered="true" verticalCentered="false"/>
  <pageMargins left="0.4" right="0.4" top="0.5" bottom="0.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D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16"/>
    <col collapsed="false" customWidth="true" hidden="false" outlineLevel="0" max="3" min="3" style="0" width="70"/>
    <col collapsed="false" customWidth="true" hidden="false" outlineLevel="0" max="4" min="4" style="0" width="14"/>
  </cols>
  <sheetData>
    <row r="2" customFormat="false" ht="19.7" hidden="false" customHeight="false" outlineLevel="0" collapsed="false">
      <c r="B2" s="14" t="s">
        <v>206</v>
      </c>
    </row>
    <row r="4" customFormat="false" ht="15" hidden="false" customHeight="false" outlineLevel="0" collapsed="false">
      <c r="B4" s="8" t="s">
        <v>207</v>
      </c>
      <c r="C4" s="8" t="s">
        <v>208</v>
      </c>
      <c r="D4" s="8" t="s">
        <v>209</v>
      </c>
    </row>
    <row r="5" customFormat="false" ht="23.85" hidden="false" customHeight="false" outlineLevel="0" collapsed="false">
      <c r="B5" s="26" t="n">
        <v>45839</v>
      </c>
      <c r="C5" s="27" t="s">
        <v>210</v>
      </c>
      <c r="D5" s="28" t="n">
        <f aca="true">B5-TODAY()</f>
        <v>-429</v>
      </c>
    </row>
    <row r="6" customFormat="false" ht="15" hidden="false" customHeight="false" outlineLevel="0" collapsed="false">
      <c r="B6" s="26" t="n">
        <v>46143</v>
      </c>
      <c r="C6" s="27" t="s">
        <v>211</v>
      </c>
      <c r="D6" s="28" t="n">
        <f aca="true">B6-TODAY()</f>
        <v>-125</v>
      </c>
    </row>
    <row r="7" customFormat="false" ht="23.85" hidden="false" customHeight="false" outlineLevel="0" collapsed="false">
      <c r="B7" s="26" t="n">
        <v>46235</v>
      </c>
      <c r="C7" s="27" t="s">
        <v>212</v>
      </c>
      <c r="D7" s="28" t="n">
        <f aca="true">B7-TODAY()</f>
        <v>-33</v>
      </c>
    </row>
    <row r="8" customFormat="false" ht="15" hidden="false" customHeight="false" outlineLevel="0" collapsed="false">
      <c r="B8" s="26" t="n">
        <v>46296</v>
      </c>
      <c r="C8" s="27" t="s">
        <v>213</v>
      </c>
      <c r="D8" s="28" t="n">
        <f aca="true">B8-TODAY()</f>
        <v>28</v>
      </c>
    </row>
    <row r="9" customFormat="false" ht="15" hidden="false" customHeight="false" outlineLevel="0" collapsed="false">
      <c r="B9" s="29" t="n">
        <v>46507</v>
      </c>
      <c r="C9" s="30" t="s">
        <v>214</v>
      </c>
      <c r="D9" s="31" t="n">
        <f aca="true">B9-TODAY()</f>
        <v>239</v>
      </c>
    </row>
    <row r="10" customFormat="false" ht="23.85" hidden="false" customHeight="false" outlineLevel="0" collapsed="false">
      <c r="B10" s="29" t="n">
        <v>46508</v>
      </c>
      <c r="C10" s="30" t="s">
        <v>215</v>
      </c>
      <c r="D10" s="31" t="n">
        <f aca="true">B10-TODAY()</f>
        <v>240</v>
      </c>
    </row>
    <row r="11" customFormat="false" ht="15" hidden="false" customHeight="false" outlineLevel="0" collapsed="false">
      <c r="B11" s="29" t="n">
        <v>46873</v>
      </c>
      <c r="C11" s="30" t="s">
        <v>216</v>
      </c>
      <c r="D11" s="31" t="n">
        <f aca="true">B11-TODAY()</f>
        <v>605</v>
      </c>
    </row>
    <row r="12" customFormat="false" ht="23.85" hidden="false" customHeight="false" outlineLevel="0" collapsed="false">
      <c r="B12" s="26" t="n">
        <v>46934</v>
      </c>
      <c r="C12" s="27" t="s">
        <v>217</v>
      </c>
      <c r="D12" s="28" t="n">
        <f aca="true">B12-TODAY()</f>
        <v>666</v>
      </c>
    </row>
    <row r="14" customFormat="false" ht="15" hidden="false" customHeight="true" outlineLevel="0" collapsed="false">
      <c r="B14" s="32" t="s">
        <v>218</v>
      </c>
      <c r="C14" s="32"/>
      <c r="D14" s="32"/>
    </row>
    <row r="15" customFormat="false" ht="15" hidden="false" customHeight="false" outlineLevel="0" collapsed="false">
      <c r="B15" s="32"/>
      <c r="C15" s="32"/>
      <c r="D15" s="32"/>
    </row>
  </sheetData>
  <mergeCells count="1">
    <mergeCell ref="B14:D15"/>
  </mergeCells>
  <printOptions headings="false" gridLines="false" gridLinesSet="true" horizontalCentered="true" verticalCentered="false"/>
  <pageMargins left="0.4" right="0.4" top="0.5" bottom="0.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C1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60"/>
    <col collapsed="false" customWidth="true" hidden="false" outlineLevel="0" max="3" min="3" style="0" width="80"/>
  </cols>
  <sheetData>
    <row r="2" customFormat="false" ht="15" hidden="false" customHeight="false" outlineLevel="0" collapsed="false">
      <c r="B2" s="33" t="s">
        <v>219</v>
      </c>
    </row>
    <row r="4" customFormat="false" ht="15" hidden="false" customHeight="false" outlineLevel="0" collapsed="false">
      <c r="B4" s="19" t="s">
        <v>220</v>
      </c>
      <c r="C4" s="34" t="s">
        <v>221</v>
      </c>
    </row>
    <row r="5" customFormat="false" ht="15" hidden="false" customHeight="false" outlineLevel="0" collapsed="false">
      <c r="B5" s="19" t="s">
        <v>222</v>
      </c>
      <c r="C5" s="34" t="s">
        <v>223</v>
      </c>
    </row>
    <row r="6" customFormat="false" ht="15" hidden="false" customHeight="false" outlineLevel="0" collapsed="false">
      <c r="B6" s="19" t="s">
        <v>224</v>
      </c>
      <c r="C6" s="34" t="s">
        <v>225</v>
      </c>
    </row>
    <row r="7" customFormat="false" ht="15" hidden="false" customHeight="false" outlineLevel="0" collapsed="false">
      <c r="B7" s="19" t="s">
        <v>226</v>
      </c>
      <c r="C7" s="34" t="s">
        <v>227</v>
      </c>
    </row>
    <row r="8" customFormat="false" ht="15" hidden="false" customHeight="false" outlineLevel="0" collapsed="false">
      <c r="B8" s="19" t="s">
        <v>228</v>
      </c>
      <c r="C8" s="34" t="s">
        <v>229</v>
      </c>
    </row>
    <row r="9" customFormat="false" ht="15" hidden="false" customHeight="false" outlineLevel="0" collapsed="false">
      <c r="B9" s="19" t="s">
        <v>230</v>
      </c>
      <c r="C9" s="34" t="s">
        <v>231</v>
      </c>
    </row>
    <row r="10" customFormat="false" ht="15" hidden="false" customHeight="false" outlineLevel="0" collapsed="false">
      <c r="B10" s="19" t="s">
        <v>232</v>
      </c>
      <c r="C10" s="34" t="s">
        <v>233</v>
      </c>
    </row>
    <row r="11" customFormat="false" ht="15" hidden="false" customHeight="false" outlineLevel="0" collapsed="false">
      <c r="B11" s="19" t="s">
        <v>234</v>
      </c>
      <c r="C11" s="34" t="s">
        <v>235</v>
      </c>
    </row>
    <row r="12" customFormat="false" ht="15" hidden="false" customHeight="false" outlineLevel="0" collapsed="false">
      <c r="B12" s="19" t="s">
        <v>236</v>
      </c>
      <c r="C12" s="34" t="s">
        <v>237</v>
      </c>
    </row>
    <row r="13" customFormat="false" ht="15" hidden="false" customHeight="false" outlineLevel="0" collapsed="false">
      <c r="B13" s="19" t="s">
        <v>238</v>
      </c>
      <c r="C13" s="34" t="s">
        <v>239</v>
      </c>
    </row>
    <row r="14" customFormat="false" ht="15" hidden="false" customHeight="false" outlineLevel="0" collapsed="false">
      <c r="B14" s="19" t="s">
        <v>240</v>
      </c>
      <c r="C14" s="34" t="s">
        <v>241</v>
      </c>
    </row>
    <row r="15" customFormat="false" ht="15" hidden="false" customHeight="false" outlineLevel="0" collapsed="false">
      <c r="B15" s="19" t="s">
        <v>242</v>
      </c>
      <c r="C15" s="34" t="s">
        <v>243</v>
      </c>
    </row>
    <row r="17" customFormat="false" ht="15" hidden="false" customHeight="false" outlineLevel="0" collapsed="false">
      <c r="B17" s="7" t="s">
        <v>244</v>
      </c>
    </row>
  </sheetData>
  <hyperlinks>
    <hyperlink ref="C4" r:id="rId1" display="https://www.fssc.com/wp-content/uploads/2026/04/Version-7-Upgrade-Process.pdf"/>
    <hyperlink ref="C5" r:id="rId2" display="https://www.fssc.com/insights/fssc-22000-version-7-key-changes/"/>
    <hyperlink ref="C6" r:id="rId3" display="https://www.fssc.com/insights/version-7-is-official/"/>
    <hyperlink ref="C7" r:id="rId4" display="https://www.fssc.com/schemes/fssc-22000/scheme-documents/"/>
    <hyperlink ref="C8" r:id="rId5" display="https://ascfoodsafety.com/fssc-22000-version-7-the-complete-v6%E2%86%92v7-change-guide/"/>
    <hyperlink ref="C9" r:id="rId6" display="https://passionfruit.earth/blog/fssc-22000-version-7-changes-transition-guide"/>
    <hyperlink ref="C10" r:id="rId7" display="https://certification.bureauveritas.com/newsroom/fssc-22000-version-7-what-certified-organizations-need-know"/>
    <hyperlink ref="C11" r:id="rId8" display="https://www.merieuxnutrisciences.com/za/fssc-22000-version-7-has-been-published-here-are-the-important-changes-for-your-business/"/>
    <hyperlink ref="C12" r:id="rId9" display="https://www.sgs.com/en/news/2026/02/fssc-22000-v7-key-changes-timeline-and-implementation"/>
    <hyperlink ref="C13" r:id="rId10" display="https://www.qima.com/blog/fssc22000/fssc-22000-v7-key-changes-v6-prepare"/>
    <hyperlink ref="C14" r:id="rId11" display="https://www.ifsqn.com/forum/index.php/topic/49540-iso-22002-2025-change-summary-food-manufacturing/"/>
    <hyperlink ref="C15" r:id="rId12" display="https://www.ideagen.com/thought-leadership/blog/prepare-fssc-22000-version-7-key-changes"/>
  </hyperlinks>
  <printOptions headings="false" gridLines="false" gridLinesSet="true" horizontalCentered="true" verticalCentered="false"/>
  <pageMargins left="0.4" right="0.4" top="0.5" bottom="0.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2026-09-03T20:10:47Z</dcterms:created>
  <dc:creator>openpyxl</dc:creator>
  <dc:description/>
  <dc:language>en-US</dc:language>
  <cp:lastModifiedBy/>
  <dcterms:modified xsi:type="dcterms:W3CDTF">2026-09-03T20:10:48Z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